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730" windowHeight="11760" activeTab="1"/>
  </bookViews>
  <sheets>
    <sheet name="листопад 2016)" sheetId="1" r:id="rId1"/>
    <sheet name="грудень 2016) (2)" sheetId="2" r:id="rId2"/>
  </sheets>
  <definedNames>
    <definedName name="_xlnm.Print_Area" localSheetId="1">'грудень 2016) (2)'!$A$1:$AC$50</definedName>
    <definedName name="_xlnm.Print_Area" localSheetId="0">'листопад 2016)'!$A$1:$AC$50</definedName>
  </definedNames>
  <calcPr calcId="145621"/>
</workbook>
</file>

<file path=xl/calcChain.xml><?xml version="1.0" encoding="utf-8"?>
<calcChain xmlns="http://schemas.openxmlformats.org/spreadsheetml/2006/main">
  <c r="W40" i="2" l="1"/>
  <c r="T40" i="2"/>
  <c r="Q40" i="2"/>
  <c r="W41" i="2" l="1"/>
  <c r="T41" i="2"/>
  <c r="Q41" i="2"/>
  <c r="S42" i="2" l="1"/>
  <c r="R42" i="2"/>
  <c r="P42" i="2"/>
  <c r="AD41" i="2"/>
  <c r="AE41" i="2" s="1"/>
  <c r="AD40" i="2"/>
  <c r="AE40" i="2" s="1"/>
  <c r="AD39" i="2"/>
  <c r="AE39" i="2" s="1"/>
  <c r="W39" i="2"/>
  <c r="T39" i="2"/>
  <c r="Q39" i="2"/>
  <c r="AD38" i="2"/>
  <c r="AE38" i="2" s="1"/>
  <c r="W38" i="2"/>
  <c r="T38" i="2"/>
  <c r="Q38" i="2"/>
  <c r="AD37" i="2"/>
  <c r="AE37" i="2" s="1"/>
  <c r="W37" i="2"/>
  <c r="T37" i="2"/>
  <c r="Q37" i="2"/>
  <c r="AD36" i="2"/>
  <c r="AE36" i="2" s="1"/>
  <c r="W36" i="2"/>
  <c r="T36" i="2"/>
  <c r="Q36" i="2"/>
  <c r="AD35" i="2"/>
  <c r="AE35" i="2" s="1"/>
  <c r="W35" i="2"/>
  <c r="T35" i="2"/>
  <c r="Q35" i="2"/>
  <c r="AD34" i="2"/>
  <c r="AE34" i="2" s="1"/>
  <c r="W34" i="2"/>
  <c r="T34" i="2"/>
  <c r="Q34" i="2"/>
  <c r="AD33" i="2"/>
  <c r="AE33" i="2" s="1"/>
  <c r="W33" i="2"/>
  <c r="T33" i="2"/>
  <c r="Q33" i="2"/>
  <c r="AD32" i="2"/>
  <c r="AE32" i="2" s="1"/>
  <c r="W32" i="2"/>
  <c r="T32" i="2"/>
  <c r="Q32" i="2"/>
  <c r="AD31" i="2"/>
  <c r="AE31" i="2" s="1"/>
  <c r="W31" i="2"/>
  <c r="T31" i="2"/>
  <c r="Q31" i="2"/>
  <c r="AD30" i="2"/>
  <c r="AE30" i="2" s="1"/>
  <c r="W30" i="2"/>
  <c r="T30" i="2"/>
  <c r="Q30" i="2"/>
  <c r="AD29" i="2"/>
  <c r="AE29" i="2" s="1"/>
  <c r="W29" i="2"/>
  <c r="T29" i="2"/>
  <c r="Q29" i="2"/>
  <c r="AD28" i="2"/>
  <c r="AE28" i="2" s="1"/>
  <c r="W28" i="2"/>
  <c r="T28" i="2"/>
  <c r="Q28" i="2"/>
  <c r="AD27" i="2"/>
  <c r="AE27" i="2" s="1"/>
  <c r="W27" i="2"/>
  <c r="T27" i="2"/>
  <c r="Q27" i="2"/>
  <c r="AD26" i="2"/>
  <c r="AE26" i="2" s="1"/>
  <c r="W26" i="2"/>
  <c r="T26" i="2"/>
  <c r="Q26" i="2"/>
  <c r="AD25" i="2"/>
  <c r="AE25" i="2" s="1"/>
  <c r="W25" i="2"/>
  <c r="T25" i="2"/>
  <c r="Q25" i="2"/>
  <c r="AD24" i="2"/>
  <c r="AE24" i="2" s="1"/>
  <c r="W24" i="2"/>
  <c r="T24" i="2"/>
  <c r="Q24" i="2"/>
  <c r="AD23" i="2"/>
  <c r="AE23" i="2" s="1"/>
  <c r="W23" i="2"/>
  <c r="T23" i="2"/>
  <c r="Q23" i="2"/>
  <c r="AD22" i="2"/>
  <c r="AE22" i="2" s="1"/>
  <c r="W22" i="2"/>
  <c r="T22" i="2"/>
  <c r="Q22" i="2"/>
  <c r="AD21" i="2"/>
  <c r="AE21" i="2" s="1"/>
  <c r="W21" i="2"/>
  <c r="T21" i="2"/>
  <c r="Q21" i="2"/>
  <c r="AD20" i="2"/>
  <c r="AE20" i="2" s="1"/>
  <c r="W20" i="2"/>
  <c r="T20" i="2"/>
  <c r="Q20" i="2"/>
  <c r="AD19" i="2"/>
  <c r="AE19" i="2" s="1"/>
  <c r="W19" i="2"/>
  <c r="T19" i="2"/>
  <c r="Q19" i="2"/>
  <c r="AD18" i="2"/>
  <c r="AE18" i="2" s="1"/>
  <c r="W18" i="2"/>
  <c r="T18" i="2"/>
  <c r="Q18" i="2"/>
  <c r="AD17" i="2"/>
  <c r="AE17" i="2" s="1"/>
  <c r="W17" i="2"/>
  <c r="T17" i="2"/>
  <c r="Q17" i="2"/>
  <c r="AD16" i="2"/>
  <c r="AE16" i="2" s="1"/>
  <c r="W16" i="2"/>
  <c r="T16" i="2"/>
  <c r="Q16" i="2"/>
  <c r="AD15" i="2"/>
  <c r="AE15" i="2" s="1"/>
  <c r="W15" i="2"/>
  <c r="T15" i="2"/>
  <c r="Q15" i="2"/>
  <c r="AD14" i="2"/>
  <c r="AE14" i="2" s="1"/>
  <c r="W14" i="2"/>
  <c r="T14" i="2"/>
  <c r="Q14" i="2"/>
  <c r="AD13" i="2"/>
  <c r="AE13" i="2" s="1"/>
  <c r="W13" i="2"/>
  <c r="T13" i="2"/>
  <c r="Q13" i="2"/>
  <c r="AD12" i="2"/>
  <c r="AE12" i="2" s="1"/>
  <c r="W12" i="2"/>
  <c r="T12" i="2"/>
  <c r="Q12" i="2"/>
  <c r="AD11" i="2"/>
  <c r="AE11" i="2" s="1"/>
  <c r="W11" i="2"/>
  <c r="T11" i="2"/>
  <c r="Q11" i="2"/>
  <c r="Q42" i="2" s="1"/>
  <c r="T42" i="2" l="1"/>
  <c r="W40" i="1"/>
  <c r="T40" i="1"/>
  <c r="Q40" i="1"/>
  <c r="W39" i="1" l="1"/>
  <c r="T39" i="1"/>
  <c r="Q39" i="1"/>
  <c r="W38" i="1" l="1"/>
  <c r="T38" i="1"/>
  <c r="Q38" i="1"/>
  <c r="W37" i="1" l="1"/>
  <c r="T37" i="1"/>
  <c r="Q37" i="1"/>
  <c r="W36" i="1"/>
  <c r="T36" i="1"/>
  <c r="Q36" i="1"/>
  <c r="W35" i="1"/>
  <c r="T35" i="1"/>
  <c r="Q35" i="1"/>
  <c r="W34" i="1" l="1"/>
  <c r="T34" i="1"/>
  <c r="Q34" i="1"/>
  <c r="W33" i="1" l="1"/>
  <c r="T33" i="1"/>
  <c r="Q33" i="1"/>
  <c r="W32" i="1" l="1"/>
  <c r="T32" i="1"/>
  <c r="Q32" i="1"/>
  <c r="W31" i="1" l="1"/>
  <c r="T31" i="1"/>
  <c r="Q31" i="1"/>
  <c r="W30" i="1" l="1"/>
  <c r="T30" i="1"/>
  <c r="Q30" i="1"/>
  <c r="W29" i="1"/>
  <c r="T29" i="1"/>
  <c r="Q29" i="1"/>
  <c r="W28" i="1" l="1"/>
  <c r="T28" i="1"/>
  <c r="Q28" i="1"/>
  <c r="W27" i="1" l="1"/>
  <c r="T27" i="1"/>
  <c r="Q27" i="1"/>
  <c r="W26" i="1" l="1"/>
  <c r="T26" i="1"/>
  <c r="Q26" i="1"/>
  <c r="W25" i="1" l="1"/>
  <c r="T25" i="1"/>
  <c r="Q25" i="1"/>
  <c r="W24" i="1" l="1"/>
  <c r="T24" i="1"/>
  <c r="Q24" i="1"/>
  <c r="W23" i="1"/>
  <c r="T23" i="1"/>
  <c r="Q23" i="1"/>
  <c r="W22" i="1"/>
  <c r="T22" i="1"/>
  <c r="Q22" i="1"/>
  <c r="W21" i="1"/>
  <c r="T21" i="1"/>
  <c r="Q21" i="1"/>
  <c r="W20" i="1" l="1"/>
  <c r="T20" i="1"/>
  <c r="Q20" i="1"/>
  <c r="W19" i="1" l="1"/>
  <c r="T19" i="1"/>
  <c r="Q19" i="1"/>
  <c r="W18" i="1" l="1"/>
  <c r="T18" i="1"/>
  <c r="Q18" i="1"/>
  <c r="W17" i="1" l="1"/>
  <c r="T17" i="1"/>
  <c r="Q17" i="1"/>
  <c r="W16" i="1" l="1"/>
  <c r="W15" i="1"/>
  <c r="W14" i="1"/>
  <c r="W13" i="1"/>
  <c r="W12" i="1"/>
  <c r="T16" i="1"/>
  <c r="T15" i="1"/>
  <c r="T14" i="1"/>
  <c r="T13" i="1"/>
  <c r="T12" i="1"/>
  <c r="Q16" i="1"/>
  <c r="Q15" i="1"/>
  <c r="Q14" i="1"/>
  <c r="Q13" i="1"/>
  <c r="Q12" i="1"/>
  <c r="P42" i="1" l="1"/>
  <c r="Q11" i="1" l="1"/>
  <c r="W11" i="1"/>
  <c r="T11" i="1"/>
  <c r="T42" i="1" l="1"/>
  <c r="S42" i="1"/>
  <c r="R42" i="1"/>
  <c r="AD41" i="1"/>
  <c r="AE41" i="1" s="1"/>
  <c r="AD40" i="1"/>
  <c r="AE40" i="1" s="1"/>
  <c r="AD39" i="1"/>
  <c r="AE39" i="1" s="1"/>
  <c r="AD38" i="1"/>
  <c r="AE38" i="1" s="1"/>
  <c r="AD37" i="1"/>
  <c r="AE37" i="1" s="1"/>
  <c r="AD36" i="1"/>
  <c r="AE36" i="1" s="1"/>
  <c r="AD35" i="1"/>
  <c r="AE35" i="1" s="1"/>
  <c r="AD34" i="1"/>
  <c r="AE34" i="1" s="1"/>
  <c r="AD33" i="1"/>
  <c r="AE33" i="1" s="1"/>
  <c r="AD32" i="1"/>
  <c r="AE32" i="1" s="1"/>
  <c r="AD31" i="1"/>
  <c r="AE31" i="1" s="1"/>
  <c r="AD30" i="1"/>
  <c r="AE30" i="1" s="1"/>
  <c r="AD29" i="1"/>
  <c r="AE29" i="1" s="1"/>
  <c r="AD28" i="1"/>
  <c r="AE28" i="1" s="1"/>
  <c r="AD27" i="1"/>
  <c r="AE27" i="1" s="1"/>
  <c r="AD26" i="1"/>
  <c r="AE26" i="1" s="1"/>
  <c r="AD25" i="1"/>
  <c r="AE25" i="1" s="1"/>
  <c r="AD24" i="1"/>
  <c r="AE24" i="1" s="1"/>
  <c r="AD23" i="1"/>
  <c r="AE23" i="1" s="1"/>
  <c r="AD22" i="1"/>
  <c r="AE22" i="1" s="1"/>
  <c r="AD21" i="1"/>
  <c r="AE21" i="1" s="1"/>
  <c r="AD20" i="1"/>
  <c r="AE20" i="1" s="1"/>
  <c r="AD19" i="1"/>
  <c r="AE19" i="1" s="1"/>
  <c r="AD18" i="1"/>
  <c r="AE18" i="1" s="1"/>
  <c r="AD17" i="1"/>
  <c r="AE17" i="1" s="1"/>
  <c r="AD16" i="1"/>
  <c r="AE16" i="1" s="1"/>
  <c r="AD15" i="1"/>
  <c r="AE15" i="1" s="1"/>
  <c r="AD14" i="1"/>
  <c r="AE14" i="1" s="1"/>
  <c r="AD13" i="1"/>
  <c r="AE13" i="1" s="1"/>
  <c r="AD12" i="1"/>
  <c r="AE12" i="1" s="1"/>
  <c r="AD11" i="1"/>
  <c r="AE11" i="1" s="1"/>
  <c r="Q42" i="1"/>
</calcChain>
</file>

<file path=xl/sharedStrings.xml><?xml version="1.0" encoding="utf-8"?>
<sst xmlns="http://schemas.openxmlformats.org/spreadsheetml/2006/main" count="146" uniqueCount="67">
  <si>
    <t>ПАТ "УКРТРАНСГАЗ"</t>
  </si>
  <si>
    <t xml:space="preserve">ПАСПОРТ ФІЗИКО-ХІМІЧНИХ ПОКАЗНИКІВ ПРИРОДНОГО ГАЗУ </t>
  </si>
  <si>
    <t>Вимірювальна хіміко-аналітична лабораторія</t>
  </si>
  <si>
    <t>Число місяця</t>
  </si>
  <si>
    <t xml:space="preserve">Компонентний склад, % мол. </t>
  </si>
  <si>
    <t>Фізико-хімічні показники газу обчислені на основі компонентного складу, 101,325 кПа</t>
  </si>
  <si>
    <t xml:space="preserve">Температура вимірювання/згоряння при </t>
  </si>
  <si>
    <t>20/25ºС</t>
  </si>
  <si>
    <t>метан, С1</t>
  </si>
  <si>
    <t>етан, С2</t>
  </si>
  <si>
    <t>пропан, С3</t>
  </si>
  <si>
    <t>ізо-бутан, і-С4</t>
  </si>
  <si>
    <t>н-бутан, н-С4</t>
  </si>
  <si>
    <t>нео-пентан, нео-С5</t>
  </si>
  <si>
    <t>ізо-пентан, і-С5</t>
  </si>
  <si>
    <t>н-пентан, н-С5</t>
  </si>
  <si>
    <t>гексани та вищі, С6+</t>
  </si>
  <si>
    <t>кисень, О2</t>
  </si>
  <si>
    <t>азот, N2</t>
  </si>
  <si>
    <t>діоксид вуглецю, CО2</t>
  </si>
  <si>
    <t>Умовно постійні компоненти, мол. % від 01.01.2016 р.</t>
  </si>
  <si>
    <t>Гелій</t>
  </si>
  <si>
    <t>Водень</t>
  </si>
  <si>
    <t>Середньозважене значення теплоти згоряння: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</si>
  <si>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</si>
  <si>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</si>
  <si>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</si>
  <si>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</si>
  <si>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</si>
  <si>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t>Густина абсолютна,                     кг/м3, при 20 ºС</t>
  </si>
  <si>
    <t>Філія "УМГ " Прикарпаттрансгаз"</t>
  </si>
  <si>
    <t>ГКС Ужгород п/м  Закарпатського  ЛВУМГ</t>
  </si>
  <si>
    <t>Температура точки роси
вологи (Р = 3.92 МПа), ºС</t>
  </si>
  <si>
    <t>Температура точки роси
вуглеводнів, ºС</t>
  </si>
  <si>
    <t>Обсяг газу, тис. м3</t>
  </si>
  <si>
    <t>Маса механічних домішок,
 мг/м3</t>
  </si>
  <si>
    <t>Масова концентрація
меркаптанової сірки, мг/м3</t>
  </si>
  <si>
    <t>Масова концентрація
сірководню, мг/м3</t>
  </si>
  <si>
    <t>Число Воббе вище,
кВт⋅год/м3</t>
  </si>
  <si>
    <t>Число Воббе вище,
МДж/м3</t>
  </si>
  <si>
    <t>Число Воббе
вище,  ккал/м3</t>
  </si>
  <si>
    <t>Теплота згоряння
вища, кВт⋅год/м3</t>
  </si>
  <si>
    <t>Теплота згоряння
вища, МДж/м3</t>
  </si>
  <si>
    <t>Теплота згоряння
вища, ккал/м3</t>
  </si>
  <si>
    <t>Теплота згоряння
нижча, кВт⋅год/м3</t>
  </si>
  <si>
    <t>Теплота згоряння     
нижча, МДж/м3</t>
  </si>
  <si>
    <t>Теплота згоряння
нижча, ккал/м3</t>
  </si>
  <si>
    <t>газопроводу ДУД-І</t>
  </si>
  <si>
    <t>за період з 01 листопада по 30 листопада 2016 року</t>
  </si>
  <si>
    <r>
      <t xml:space="preserve">Свідоцтво </t>
    </r>
    <r>
      <rPr>
        <b/>
        <u/>
        <sz val="8"/>
        <rFont val="Arial"/>
        <family val="2"/>
        <charset val="204"/>
      </rPr>
      <t>№ РВ-0033-13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 xml:space="preserve">чинне до </t>
    </r>
    <r>
      <rPr>
        <b/>
        <u/>
        <sz val="8"/>
        <rFont val="Arial"/>
        <family val="2"/>
        <charset val="204"/>
      </rPr>
      <t>26.06.2018 р.</t>
    </r>
  </si>
  <si>
    <t xml:space="preserve"> Міжгір'я, Майдан, Репинне</t>
  </si>
  <si>
    <t>по ГРС Мукачево, Зняцево, Бобовище, Залужжя, Карпати, Свалява, Керецьки, Росош, Берегово, Береги,</t>
  </si>
  <si>
    <t xml:space="preserve">переданого Закарпатським ЛВУМГ та прийнятого ПАТ "Закарпатгаз" </t>
  </si>
  <si>
    <t>Всього* :</t>
  </si>
  <si>
    <t>маршрут № 524</t>
  </si>
  <si>
    <t>Начальник Закарпатського ЛВУМГ _____________________________________________________________________________________________________________</t>
  </si>
  <si>
    <t>______________________________</t>
  </si>
  <si>
    <t>Лукіта В.Ф.</t>
  </si>
  <si>
    <t>05.12.16.</t>
  </si>
  <si>
    <t>Начальник ВХАЛ ____________________________________________________________________________________________________</t>
  </si>
  <si>
    <t>Завадяк О.В.</t>
  </si>
  <si>
    <t>Начальник метрологічної служби____________________________________________________________________________________________</t>
  </si>
  <si>
    <t>Водянчук М.В.</t>
  </si>
  <si>
    <t>Метрологічна служба, яка вимірює обсяги газу</t>
  </si>
  <si>
    <t>* Обсяг природного газу за місяць з урахуванням ВТВ та прямих споживачів</t>
  </si>
  <si>
    <t>за період з 01 грудня по 31 грудня 2016 року</t>
  </si>
  <si>
    <t>03.01.17.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</si>
</sst>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sz val="10"/>
      <color indexed="57"/>
      <name val="Arial Cyr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u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Font="1" applyProtection="1">
      <protection locked="0"/>
    </xf>
    <xf numFmtId="0" fontId="5" fillId="0" borderId="0" xfId="0" applyFont="1"/>
    <xf numFmtId="0" fontId="4" fillId="0" borderId="0" xfId="0" applyFont="1" applyBorder="1" applyAlignment="1" applyProtection="1">
      <alignment vertical="center"/>
      <protection locked="0"/>
    </xf>
    <xf numFmtId="0" fontId="4" fillId="0" borderId="9" xfId="0" applyFont="1" applyBorder="1" applyAlignment="1" applyProtection="1">
      <alignment vertical="center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164" fontId="3" fillId="0" borderId="11" xfId="0" applyNumberFormat="1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165" fontId="0" fillId="0" borderId="0" xfId="0" applyNumberFormat="1"/>
    <xf numFmtId="0" fontId="7" fillId="0" borderId="0" xfId="0" applyFont="1" applyAlignment="1">
      <alignment horizontal="center"/>
    </xf>
    <xf numFmtId="2" fontId="0" fillId="0" borderId="0" xfId="0" applyNumberFormat="1" applyProtection="1"/>
    <xf numFmtId="164" fontId="3" fillId="0" borderId="21" xfId="0" applyNumberFormat="1" applyFont="1" applyBorder="1" applyAlignment="1" applyProtection="1">
      <alignment horizontal="center" vertical="center" wrapText="1"/>
      <protection locked="0"/>
    </xf>
    <xf numFmtId="164" fontId="3" fillId="0" borderId="12" xfId="0" applyNumberFormat="1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164" fontId="3" fillId="0" borderId="24" xfId="0" applyNumberFormat="1" applyFont="1" applyBorder="1" applyAlignment="1" applyProtection="1">
      <alignment horizontal="center" vertical="center" wrapText="1"/>
      <protection locked="0"/>
    </xf>
    <xf numFmtId="164" fontId="3" fillId="0" borderId="25" xfId="0" applyNumberFormat="1" applyFont="1" applyBorder="1" applyAlignment="1" applyProtection="1">
      <alignment horizontal="center" vertical="center" wrapText="1"/>
      <protection locked="0"/>
    </xf>
    <xf numFmtId="164" fontId="3" fillId="0" borderId="26" xfId="0" applyNumberFormat="1" applyFont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3" fillId="0" borderId="25" xfId="0" applyFont="1" applyBorder="1" applyAlignment="1" applyProtection="1">
      <alignment horizontal="center" vertical="center" wrapText="1"/>
      <protection locked="0"/>
    </xf>
    <xf numFmtId="0" fontId="3" fillId="0" borderId="27" xfId="0" applyFont="1" applyBorder="1" applyAlignment="1" applyProtection="1">
      <alignment horizontal="center" vertical="center" wrapText="1"/>
      <protection locked="0"/>
    </xf>
    <xf numFmtId="164" fontId="3" fillId="0" borderId="31" xfId="0" applyNumberFormat="1" applyFont="1" applyBorder="1" applyProtection="1">
      <protection locked="0"/>
    </xf>
    <xf numFmtId="164" fontId="3" fillId="0" borderId="34" xfId="0" applyNumberFormat="1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Protection="1"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9" fillId="0" borderId="0" xfId="0" applyFont="1" applyAlignment="1" applyProtection="1">
      <alignment vertical="center"/>
      <protection locked="0"/>
    </xf>
    <xf numFmtId="164" fontId="3" fillId="0" borderId="20" xfId="0" applyNumberFormat="1" applyFont="1" applyBorder="1" applyAlignment="1" applyProtection="1">
      <alignment horizontal="center" vertical="center" wrapText="1"/>
      <protection locked="0"/>
    </xf>
    <xf numFmtId="164" fontId="9" fillId="0" borderId="18" xfId="0" applyNumberFormat="1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4" fontId="3" fillId="0" borderId="19" xfId="0" applyNumberFormat="1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2" fontId="3" fillId="0" borderId="18" xfId="0" applyNumberFormat="1" applyFont="1" applyBorder="1" applyAlignment="1" applyProtection="1">
      <alignment horizontal="center" vertical="center" wrapText="1"/>
      <protection locked="0"/>
    </xf>
    <xf numFmtId="2" fontId="3" fillId="0" borderId="22" xfId="0" applyNumberFormat="1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2" fontId="3" fillId="0" borderId="1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 locked="0"/>
    </xf>
    <xf numFmtId="2" fontId="3" fillId="0" borderId="12" xfId="0" applyNumberFormat="1" applyFont="1" applyBorder="1" applyAlignment="1" applyProtection="1">
      <alignment horizontal="center" vertical="center" wrapText="1"/>
      <protection locked="0"/>
    </xf>
    <xf numFmtId="165" fontId="3" fillId="0" borderId="26" xfId="0" applyNumberFormat="1" applyFont="1" applyBorder="1" applyAlignment="1" applyProtection="1">
      <alignment horizontal="center" vertical="center" wrapText="1"/>
      <protection locked="0"/>
    </xf>
    <xf numFmtId="2" fontId="3" fillId="0" borderId="26" xfId="0" applyNumberFormat="1" applyFont="1" applyBorder="1" applyAlignment="1" applyProtection="1">
      <alignment horizontal="center" vertical="center" wrapText="1"/>
      <protection locked="0"/>
    </xf>
    <xf numFmtId="164" fontId="3" fillId="0" borderId="5" xfId="0" applyNumberFormat="1" applyFont="1" applyBorder="1" applyAlignment="1" applyProtection="1">
      <alignment horizontal="center" vertical="center" wrapText="1"/>
      <protection locked="0"/>
    </xf>
    <xf numFmtId="0" fontId="3" fillId="0" borderId="42" xfId="0" applyFont="1" applyBorder="1" applyAlignment="1" applyProtection="1">
      <alignment horizontal="center" vertical="center" wrapText="1"/>
      <protection locked="0"/>
    </xf>
    <xf numFmtId="0" fontId="3" fillId="0" borderId="43" xfId="0" applyFont="1" applyBorder="1" applyAlignment="1" applyProtection="1">
      <alignment horizontal="center" vertical="center" wrapText="1"/>
      <protection locked="0"/>
    </xf>
    <xf numFmtId="165" fontId="9" fillId="0" borderId="23" xfId="0" applyNumberFormat="1" applyFont="1" applyBorder="1" applyAlignment="1" applyProtection="1">
      <alignment horizontal="center" vertical="center" wrapText="1"/>
      <protection locked="0"/>
    </xf>
    <xf numFmtId="2" fontId="9" fillId="0" borderId="44" xfId="0" applyNumberFormat="1" applyFont="1" applyBorder="1" applyAlignment="1" applyProtection="1">
      <alignment horizontal="center" vertical="center" wrapText="1"/>
      <protection locked="0"/>
    </xf>
    <xf numFmtId="164" fontId="9" fillId="0" borderId="20" xfId="0" applyNumberFormat="1" applyFont="1" applyBorder="1" applyAlignment="1" applyProtection="1">
      <alignment horizontal="center" vertical="center" wrapText="1"/>
      <protection locked="0"/>
    </xf>
    <xf numFmtId="164" fontId="9" fillId="0" borderId="5" xfId="0" applyNumberFormat="1" applyFont="1" applyBorder="1" applyAlignment="1" applyProtection="1">
      <alignment horizontal="center" vertical="center" wrapText="1"/>
      <protection locked="0"/>
    </xf>
    <xf numFmtId="14" fontId="0" fillId="0" borderId="0" xfId="0" applyNumberFormat="1" applyProtection="1">
      <protection locked="0"/>
    </xf>
    <xf numFmtId="4" fontId="3" fillId="0" borderId="12" xfId="0" applyNumberFormat="1" applyFont="1" applyBorder="1" applyAlignment="1" applyProtection="1">
      <alignment horizontal="center" vertical="center" wrapText="1"/>
      <protection locked="0"/>
    </xf>
    <xf numFmtId="164" fontId="3" fillId="0" borderId="18" xfId="0" applyNumberFormat="1" applyFont="1" applyBorder="1" applyAlignment="1" applyProtection="1">
      <alignment horizontal="center" vertical="center" wrapText="1"/>
      <protection locked="0"/>
    </xf>
    <xf numFmtId="2" fontId="3" fillId="0" borderId="25" xfId="0" applyNumberFormat="1" applyFont="1" applyBorder="1" applyAlignment="1" applyProtection="1">
      <alignment horizontal="center" vertical="center" wrapText="1"/>
      <protection locked="0"/>
    </xf>
    <xf numFmtId="0" fontId="3" fillId="0" borderId="32" xfId="0" applyFont="1" applyBorder="1" applyAlignment="1" applyProtection="1">
      <alignment horizontal="center" vertical="center" wrapText="1"/>
      <protection locked="0"/>
    </xf>
    <xf numFmtId="0" fontId="3" fillId="0" borderId="34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2" fontId="9" fillId="0" borderId="13" xfId="0" applyNumberFormat="1" applyFont="1" applyBorder="1" applyAlignment="1" applyProtection="1">
      <alignment horizontal="center" wrapText="1"/>
      <protection locked="0"/>
    </xf>
    <xf numFmtId="2" fontId="9" fillId="0" borderId="36" xfId="0" applyNumberFormat="1" applyFont="1" applyBorder="1" applyAlignment="1" applyProtection="1">
      <alignment horizontal="center" wrapText="1"/>
      <protection locked="0"/>
    </xf>
    <xf numFmtId="0" fontId="9" fillId="0" borderId="13" xfId="0" applyFont="1" applyBorder="1" applyAlignment="1" applyProtection="1">
      <alignment horizontal="center" wrapText="1"/>
      <protection locked="0"/>
    </xf>
    <xf numFmtId="0" fontId="9" fillId="0" borderId="36" xfId="0" applyFont="1" applyBorder="1" applyAlignment="1" applyProtection="1">
      <alignment horizontal="center" wrapText="1"/>
      <protection locked="0"/>
    </xf>
    <xf numFmtId="2" fontId="9" fillId="0" borderId="14" xfId="0" applyNumberFormat="1" applyFont="1" applyBorder="1" applyAlignment="1" applyProtection="1">
      <alignment horizontal="center" wrapText="1"/>
      <protection locked="0"/>
    </xf>
    <xf numFmtId="2" fontId="9" fillId="0" borderId="37" xfId="0" applyNumberFormat="1" applyFont="1" applyBorder="1" applyAlignment="1" applyProtection="1">
      <alignment horizontal="center" wrapText="1"/>
      <protection locked="0"/>
    </xf>
    <xf numFmtId="0" fontId="3" fillId="0" borderId="35" xfId="0" applyFont="1" applyBorder="1" applyAlignment="1" applyProtection="1">
      <alignment horizontal="right" vertical="center" wrapText="1"/>
      <protection locked="0"/>
    </xf>
    <xf numFmtId="0" fontId="3" fillId="0" borderId="36" xfId="0" applyFont="1" applyBorder="1" applyAlignment="1" applyProtection="1">
      <alignment horizontal="right" vertical="center" wrapText="1"/>
      <protection locked="0"/>
    </xf>
    <xf numFmtId="0" fontId="3" fillId="0" borderId="37" xfId="0" applyFont="1" applyBorder="1" applyAlignment="1" applyProtection="1">
      <alignment horizontal="right" vertical="center" wrapText="1"/>
      <protection locked="0"/>
    </xf>
    <xf numFmtId="0" fontId="3" fillId="0" borderId="28" xfId="0" applyFont="1" applyBorder="1" applyAlignment="1" applyProtection="1">
      <alignment horizontal="center" vertical="center" wrapText="1"/>
      <protection locked="0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3" fillId="0" borderId="30" xfId="0" applyFont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wrapText="1"/>
      <protection locked="0"/>
    </xf>
    <xf numFmtId="0" fontId="3" fillId="0" borderId="35" xfId="0" applyFont="1" applyBorder="1" applyAlignment="1" applyProtection="1">
      <alignment horizontal="center" wrapText="1"/>
      <protection locked="0"/>
    </xf>
    <xf numFmtId="0" fontId="4" fillId="0" borderId="14" xfId="0" applyFont="1" applyBorder="1" applyAlignment="1" applyProtection="1">
      <alignment horizontal="center" textRotation="90" wrapText="1"/>
      <protection locked="0"/>
    </xf>
    <xf numFmtId="0" fontId="4" fillId="0" borderId="19" xfId="0" applyFont="1" applyBorder="1" applyAlignment="1" applyProtection="1">
      <alignment horizontal="center" textRotation="90" wrapText="1"/>
      <protection locked="0"/>
    </xf>
    <xf numFmtId="0" fontId="4" fillId="0" borderId="16" xfId="0" applyFont="1" applyBorder="1" applyAlignment="1">
      <alignment horizontal="center" textRotation="90" wrapText="1"/>
    </xf>
    <xf numFmtId="0" fontId="4" fillId="0" borderId="22" xfId="0" applyFont="1" applyBorder="1" applyAlignment="1">
      <alignment horizontal="center" textRotation="90" wrapText="1"/>
    </xf>
    <xf numFmtId="0" fontId="4" fillId="0" borderId="13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4" fillId="0" borderId="14" xfId="0" applyFont="1" applyBorder="1" applyAlignment="1">
      <alignment horizontal="center" textRotation="90" wrapText="1"/>
    </xf>
    <xf numFmtId="0" fontId="4" fillId="0" borderId="19" xfId="0" applyFont="1" applyBorder="1" applyAlignment="1">
      <alignment horizontal="center" textRotation="90" wrapText="1"/>
    </xf>
    <xf numFmtId="0" fontId="4" fillId="0" borderId="13" xfId="0" applyFont="1" applyBorder="1" applyAlignment="1" applyProtection="1">
      <alignment horizontal="center" textRotation="90" wrapText="1"/>
      <protection locked="0"/>
    </xf>
    <xf numFmtId="0" fontId="4" fillId="0" borderId="39" xfId="0" applyFont="1" applyBorder="1" applyAlignment="1" applyProtection="1">
      <alignment horizontal="center" textRotation="90" wrapText="1"/>
      <protection locked="0"/>
    </xf>
    <xf numFmtId="0" fontId="4" fillId="0" borderId="18" xfId="0" applyFont="1" applyBorder="1" applyAlignment="1" applyProtection="1">
      <alignment horizontal="center" textRotation="90" wrapText="1"/>
      <protection locked="0"/>
    </xf>
    <xf numFmtId="0" fontId="4" fillId="0" borderId="40" xfId="0" applyFont="1" applyBorder="1" applyAlignment="1" applyProtection="1">
      <alignment horizontal="center" textRotation="90" wrapText="1"/>
      <protection locked="0"/>
    </xf>
    <xf numFmtId="0" fontId="4" fillId="0" borderId="1" xfId="0" applyFont="1" applyBorder="1" applyAlignment="1" applyProtection="1">
      <alignment horizontal="center" textRotation="90" wrapText="1"/>
      <protection locked="0"/>
    </xf>
    <xf numFmtId="0" fontId="6" fillId="0" borderId="5" xfId="0" applyFont="1" applyBorder="1" applyAlignment="1" applyProtection="1">
      <alignment horizontal="center" textRotation="90" wrapText="1"/>
      <protection locked="0"/>
    </xf>
    <xf numFmtId="0" fontId="4" fillId="0" borderId="15" xfId="0" applyFont="1" applyBorder="1" applyAlignment="1">
      <alignment horizontal="left" textRotation="90" wrapText="1"/>
    </xf>
    <xf numFmtId="0" fontId="4" fillId="0" borderId="20" xfId="0" applyFont="1" applyBorder="1" applyAlignment="1">
      <alignment horizontal="left" textRotation="90" wrapText="1"/>
    </xf>
    <xf numFmtId="0" fontId="4" fillId="0" borderId="13" xfId="0" applyFont="1" applyBorder="1" applyAlignment="1" applyProtection="1">
      <alignment horizontal="right" textRotation="90" wrapText="1"/>
      <protection locked="0"/>
    </xf>
    <xf numFmtId="0" fontId="4" fillId="0" borderId="39" xfId="0" applyFont="1" applyBorder="1" applyAlignment="1" applyProtection="1">
      <alignment horizontal="right" textRotation="90" wrapText="1"/>
      <protection locked="0"/>
    </xf>
    <xf numFmtId="0" fontId="4" fillId="0" borderId="18" xfId="0" applyFont="1" applyBorder="1" applyAlignment="1" applyProtection="1">
      <alignment horizontal="right" textRotation="90" wrapText="1"/>
      <protection locked="0"/>
    </xf>
    <xf numFmtId="0" fontId="4" fillId="0" borderId="13" xfId="0" applyFont="1" applyBorder="1" applyAlignment="1" applyProtection="1">
      <alignment horizontal="left" textRotation="90" wrapText="1"/>
      <protection locked="0"/>
    </xf>
    <xf numFmtId="0" fontId="4" fillId="0" borderId="39" xfId="0" applyFont="1" applyBorder="1" applyAlignment="1" applyProtection="1">
      <alignment horizontal="left" textRotation="90" wrapText="1"/>
      <protection locked="0"/>
    </xf>
    <xf numFmtId="0" fontId="4" fillId="0" borderId="18" xfId="0" applyFont="1" applyBorder="1" applyAlignment="1" applyProtection="1">
      <alignment horizontal="left" textRotation="90" wrapText="1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0" fontId="4" fillId="0" borderId="5" xfId="0" applyFont="1" applyBorder="1" applyAlignment="1" applyProtection="1">
      <alignment horizontal="center" vertical="center" textRotation="90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0" borderId="41" xfId="0" applyFont="1" applyBorder="1" applyAlignment="1" applyProtection="1">
      <alignment horizontal="center" vertical="center" wrapText="1"/>
      <protection locked="0"/>
    </xf>
    <xf numFmtId="0" fontId="4" fillId="0" borderId="34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textRotation="90" wrapText="1"/>
      <protection locked="0"/>
    </xf>
    <xf numFmtId="0" fontId="4" fillId="0" borderId="38" xfId="0" applyFont="1" applyBorder="1" applyAlignment="1" applyProtection="1">
      <alignment horizontal="center" textRotation="90" wrapText="1"/>
      <protection locked="0"/>
    </xf>
    <xf numFmtId="0" fontId="4" fillId="0" borderId="22" xfId="0" applyFont="1" applyBorder="1" applyAlignment="1" applyProtection="1">
      <alignment horizontal="center" textRotation="90" wrapText="1"/>
      <protection locked="0"/>
    </xf>
    <xf numFmtId="165" fontId="9" fillId="0" borderId="20" xfId="0" applyNumberFormat="1" applyFont="1" applyBorder="1" applyAlignment="1" applyProtection="1">
      <alignment horizontal="center" vertical="center" wrapText="1"/>
      <protection locked="0"/>
    </xf>
    <xf numFmtId="165" fontId="9" fillId="0" borderId="5" xfId="0" applyNumberFormat="1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4"/>
  <sheetViews>
    <sheetView topLeftCell="A19" zoomScale="110" zoomScaleNormal="110" zoomScaleSheetLayoutView="90" workbookViewId="0">
      <selection activeCell="F59" sqref="F59"/>
    </sheetView>
  </sheetViews>
  <sheetFormatPr defaultRowHeight="15" x14ac:dyDescent="0.25"/>
  <cols>
    <col min="1" max="1" width="4.85546875" style="3" customWidth="1"/>
    <col min="2" max="13" width="7.7109375" style="3" customWidth="1"/>
    <col min="14" max="23" width="7.5703125" style="3" customWidth="1"/>
    <col min="24" max="24" width="6" style="3" customWidth="1"/>
    <col min="25" max="25" width="6.85546875" style="3" customWidth="1"/>
    <col min="26" max="26" width="8.140625" style="3" customWidth="1"/>
    <col min="27" max="28" width="6.85546875" style="3" customWidth="1"/>
    <col min="29" max="29" width="7.7109375" style="3" customWidth="1"/>
    <col min="30" max="30" width="9.140625" style="3"/>
    <col min="31" max="31" width="7.5703125" style="3" bestFit="1" customWidth="1"/>
    <col min="32" max="32" width="9.5703125" style="3" bestFit="1" customWidth="1"/>
    <col min="33" max="33" width="7.5703125" style="3" bestFit="1" customWidth="1"/>
    <col min="34" max="34" width="10.28515625" style="3" bestFit="1" customWidth="1"/>
    <col min="35" max="16384" width="9.140625" style="3"/>
  </cols>
  <sheetData>
    <row r="1" spans="1:34" x14ac:dyDescent="0.25">
      <c r="A1" s="1" t="s">
        <v>0</v>
      </c>
      <c r="B1" s="2"/>
      <c r="C1" s="2"/>
      <c r="D1" s="2"/>
      <c r="K1" s="65" t="s">
        <v>1</v>
      </c>
      <c r="L1" s="65"/>
      <c r="M1" s="65"/>
      <c r="N1" s="65"/>
      <c r="O1" s="65"/>
      <c r="P1" s="65"/>
      <c r="Q1" s="65"/>
      <c r="R1" s="65"/>
      <c r="S1" s="65"/>
      <c r="T1" s="65"/>
      <c r="U1" s="65"/>
    </row>
    <row r="2" spans="1:34" x14ac:dyDescent="0.25">
      <c r="A2" s="1" t="s">
        <v>30</v>
      </c>
      <c r="B2" s="2"/>
      <c r="C2" s="5"/>
      <c r="D2" s="2"/>
      <c r="F2" s="2"/>
      <c r="G2" s="2"/>
      <c r="H2" s="2"/>
      <c r="I2" s="2"/>
      <c r="J2" s="2"/>
      <c r="K2" s="66" t="s">
        <v>52</v>
      </c>
      <c r="L2" s="66"/>
      <c r="M2" s="66"/>
      <c r="N2" s="66"/>
      <c r="O2" s="66"/>
      <c r="P2" s="66"/>
      <c r="Q2" s="66"/>
      <c r="R2" s="66"/>
      <c r="S2" s="66"/>
      <c r="T2" s="66"/>
      <c r="U2" s="66"/>
      <c r="V2" s="7"/>
      <c r="W2" s="7"/>
      <c r="X2" s="7"/>
      <c r="Y2" s="7"/>
    </row>
    <row r="3" spans="1:34" ht="13.5" customHeight="1" x14ac:dyDescent="0.25">
      <c r="A3" s="1" t="s">
        <v>31</v>
      </c>
      <c r="C3" s="6"/>
      <c r="F3" s="2"/>
      <c r="G3" s="2"/>
      <c r="H3" s="2"/>
      <c r="I3" s="66" t="s">
        <v>51</v>
      </c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Z3" s="7"/>
      <c r="AA3" s="7"/>
      <c r="AB3" s="7"/>
      <c r="AC3" s="7"/>
    </row>
    <row r="4" spans="1:34" x14ac:dyDescent="0.25">
      <c r="A4" s="8" t="s">
        <v>2</v>
      </c>
      <c r="G4" s="2"/>
      <c r="H4" s="2"/>
      <c r="I4" s="46"/>
      <c r="J4" s="4"/>
      <c r="K4" s="65" t="s">
        <v>50</v>
      </c>
      <c r="L4" s="65"/>
      <c r="M4" s="65"/>
      <c r="N4" s="65"/>
      <c r="O4" s="65"/>
      <c r="P4" s="65"/>
      <c r="Q4" s="65"/>
      <c r="R4" s="65"/>
      <c r="S4" s="65"/>
      <c r="T4" s="65"/>
      <c r="U4" s="65"/>
      <c r="V4" s="4"/>
      <c r="W4" s="4" t="s">
        <v>54</v>
      </c>
      <c r="X4" s="7"/>
      <c r="Y4" s="7"/>
      <c r="Z4" s="7"/>
      <c r="AA4" s="7"/>
      <c r="AB4" s="7"/>
      <c r="AC4" s="7"/>
    </row>
    <row r="5" spans="1:34" x14ac:dyDescent="0.25">
      <c r="A5" s="8" t="s">
        <v>49</v>
      </c>
      <c r="F5" s="2"/>
      <c r="G5" s="2"/>
      <c r="H5" s="2"/>
      <c r="K5" s="66" t="s">
        <v>47</v>
      </c>
      <c r="L5" s="66"/>
      <c r="M5" s="66"/>
      <c r="N5" s="66"/>
      <c r="O5" s="66"/>
      <c r="P5" s="66"/>
      <c r="Q5" s="66"/>
      <c r="R5" s="66"/>
      <c r="S5" s="66"/>
      <c r="T5" s="66"/>
      <c r="U5" s="66"/>
      <c r="V5" s="7"/>
      <c r="W5" s="6" t="s">
        <v>48</v>
      </c>
      <c r="X5" s="7"/>
      <c r="Y5" s="7"/>
      <c r="Z5" s="7"/>
    </row>
    <row r="6" spans="1:34" ht="5.25" customHeight="1" thickBot="1" x14ac:dyDescent="0.3"/>
    <row r="7" spans="1:34" ht="34.5" customHeight="1" thickBot="1" x14ac:dyDescent="0.3">
      <c r="A7" s="104" t="s">
        <v>3</v>
      </c>
      <c r="B7" s="106" t="s">
        <v>4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8"/>
      <c r="N7" s="112" t="s">
        <v>5</v>
      </c>
      <c r="O7" s="113"/>
      <c r="P7" s="113"/>
      <c r="Q7" s="113"/>
      <c r="R7" s="113"/>
      <c r="S7" s="113"/>
      <c r="T7" s="113"/>
      <c r="U7" s="113"/>
      <c r="V7" s="113"/>
      <c r="W7" s="114"/>
      <c r="X7" s="115" t="s">
        <v>32</v>
      </c>
      <c r="Y7" s="98" t="s">
        <v>33</v>
      </c>
      <c r="Z7" s="101" t="s">
        <v>37</v>
      </c>
      <c r="AA7" s="90" t="s">
        <v>36</v>
      </c>
      <c r="AB7" s="82" t="s">
        <v>35</v>
      </c>
      <c r="AC7" s="94" t="s">
        <v>34</v>
      </c>
    </row>
    <row r="8" spans="1:34" ht="20.25" customHeight="1" thickBot="1" x14ac:dyDescent="0.3">
      <c r="A8" s="105"/>
      <c r="B8" s="109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1"/>
      <c r="N8" s="96" t="s">
        <v>29</v>
      </c>
      <c r="O8" s="9" t="s">
        <v>6</v>
      </c>
      <c r="P8" s="9"/>
      <c r="Q8" s="9"/>
      <c r="R8" s="9"/>
      <c r="S8" s="9"/>
      <c r="T8" s="9"/>
      <c r="U8" s="9"/>
      <c r="V8" s="9" t="s">
        <v>7</v>
      </c>
      <c r="W8" s="10"/>
      <c r="X8" s="116"/>
      <c r="Y8" s="99"/>
      <c r="Z8" s="102"/>
      <c r="AA8" s="91"/>
      <c r="AB8" s="93"/>
      <c r="AC8" s="95"/>
    </row>
    <row r="9" spans="1:34" ht="15" customHeight="1" x14ac:dyDescent="0.25">
      <c r="A9" s="105"/>
      <c r="B9" s="115" t="s">
        <v>8</v>
      </c>
      <c r="C9" s="90" t="s">
        <v>9</v>
      </c>
      <c r="D9" s="90" t="s">
        <v>10</v>
      </c>
      <c r="E9" s="90" t="s">
        <v>11</v>
      </c>
      <c r="F9" s="90" t="s">
        <v>12</v>
      </c>
      <c r="G9" s="90" t="s">
        <v>13</v>
      </c>
      <c r="H9" s="90" t="s">
        <v>14</v>
      </c>
      <c r="I9" s="90" t="s">
        <v>15</v>
      </c>
      <c r="J9" s="90" t="s">
        <v>16</v>
      </c>
      <c r="K9" s="90" t="s">
        <v>17</v>
      </c>
      <c r="L9" s="90" t="s">
        <v>18</v>
      </c>
      <c r="M9" s="82" t="s">
        <v>19</v>
      </c>
      <c r="N9" s="96"/>
      <c r="O9" s="84" t="s">
        <v>46</v>
      </c>
      <c r="P9" s="86" t="s">
        <v>45</v>
      </c>
      <c r="Q9" s="88" t="s">
        <v>44</v>
      </c>
      <c r="R9" s="84" t="s">
        <v>43</v>
      </c>
      <c r="S9" s="86" t="s">
        <v>42</v>
      </c>
      <c r="T9" s="88" t="s">
        <v>41</v>
      </c>
      <c r="U9" s="84" t="s">
        <v>40</v>
      </c>
      <c r="V9" s="86" t="s">
        <v>39</v>
      </c>
      <c r="W9" s="88" t="s">
        <v>38</v>
      </c>
      <c r="X9" s="116"/>
      <c r="Y9" s="99"/>
      <c r="Z9" s="102"/>
      <c r="AA9" s="91"/>
      <c r="AB9" s="93"/>
      <c r="AC9" s="95"/>
    </row>
    <row r="10" spans="1:34" ht="102" customHeight="1" x14ac:dyDescent="0.25">
      <c r="A10" s="105"/>
      <c r="B10" s="117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83"/>
      <c r="N10" s="97"/>
      <c r="O10" s="85"/>
      <c r="P10" s="87"/>
      <c r="Q10" s="89"/>
      <c r="R10" s="85"/>
      <c r="S10" s="87"/>
      <c r="T10" s="89"/>
      <c r="U10" s="85"/>
      <c r="V10" s="87"/>
      <c r="W10" s="89"/>
      <c r="X10" s="117"/>
      <c r="Y10" s="100"/>
      <c r="Z10" s="103"/>
      <c r="AA10" s="92"/>
      <c r="AB10" s="83"/>
      <c r="AC10" s="95"/>
    </row>
    <row r="11" spans="1:34" x14ac:dyDescent="0.25">
      <c r="A11" s="11">
        <v>1</v>
      </c>
      <c r="B11" s="38">
        <v>96.06</v>
      </c>
      <c r="C11" s="38">
        <v>2.1640000000000001</v>
      </c>
      <c r="D11" s="38">
        <v>0.67500000000000004</v>
      </c>
      <c r="E11" s="38">
        <v>0.108</v>
      </c>
      <c r="F11" s="38">
        <v>0.105</v>
      </c>
      <c r="G11" s="38">
        <v>5.0000000000000001E-3</v>
      </c>
      <c r="H11" s="38">
        <v>0.02</v>
      </c>
      <c r="I11" s="38">
        <v>1.2999999999999999E-2</v>
      </c>
      <c r="J11" s="38">
        <v>1.2999999999999999E-2</v>
      </c>
      <c r="K11" s="38"/>
      <c r="L11" s="38">
        <v>0.67700000000000005</v>
      </c>
      <c r="M11" s="38">
        <v>0.14799999999999999</v>
      </c>
      <c r="N11" s="37">
        <v>0.69889999999999997</v>
      </c>
      <c r="P11" s="39">
        <v>34.29</v>
      </c>
      <c r="Q11" s="40">
        <f>P11/3.6</f>
        <v>9.5250000000000004</v>
      </c>
      <c r="R11" s="41"/>
      <c r="S11" s="42">
        <v>38.03</v>
      </c>
      <c r="T11" s="40">
        <f>S11/3.6</f>
        <v>10.563888888888888</v>
      </c>
      <c r="U11" s="43"/>
      <c r="V11" s="39">
        <v>49.92</v>
      </c>
      <c r="W11" s="40">
        <f>V11/3.6</f>
        <v>13.866666666666667</v>
      </c>
      <c r="X11" s="44"/>
      <c r="Y11" s="39"/>
      <c r="Z11" s="39"/>
      <c r="AA11" s="39"/>
      <c r="AB11" s="45"/>
      <c r="AC11" s="57">
        <v>516.971</v>
      </c>
      <c r="AD11" s="17">
        <f>SUM(B11:M11)+$K$42+$N$42</f>
        <v>100.00000000000001</v>
      </c>
      <c r="AE11" s="18" t="str">
        <f>IF(AD11=100,"ОК"," ")</f>
        <v>ОК</v>
      </c>
      <c r="AF11" s="19"/>
      <c r="AG11" s="19"/>
      <c r="AH11" s="19"/>
    </row>
    <row r="12" spans="1:34" x14ac:dyDescent="0.25">
      <c r="A12" s="11">
        <v>2</v>
      </c>
      <c r="B12" s="12">
        <v>96.123999999999995</v>
      </c>
      <c r="C12" s="12">
        <v>2.121</v>
      </c>
      <c r="D12" s="12">
        <v>0.66100000000000003</v>
      </c>
      <c r="E12" s="12">
        <v>0.106</v>
      </c>
      <c r="F12" s="12">
        <v>0.10299999999999999</v>
      </c>
      <c r="G12" s="12">
        <v>6.0000000000000001E-3</v>
      </c>
      <c r="H12" s="12">
        <v>1.9E-2</v>
      </c>
      <c r="I12" s="12">
        <v>1.2999999999999999E-2</v>
      </c>
      <c r="J12" s="12">
        <v>1.2999999999999999E-2</v>
      </c>
      <c r="K12" s="12"/>
      <c r="L12" s="12">
        <v>0.67900000000000005</v>
      </c>
      <c r="M12" s="12">
        <v>0.14299999999999999</v>
      </c>
      <c r="N12" s="11">
        <v>0.69840000000000002</v>
      </c>
      <c r="O12" s="13"/>
      <c r="P12" s="48">
        <v>34.270000000000003</v>
      </c>
      <c r="Q12" s="40">
        <f t="shared" ref="Q12:Q40" si="0">P12/3.6</f>
        <v>9.5194444444444457</v>
      </c>
      <c r="R12" s="14"/>
      <c r="S12" s="13">
        <v>38.01</v>
      </c>
      <c r="T12" s="40">
        <f t="shared" ref="T12:T40" si="1">S12/3.6</f>
        <v>10.558333333333332</v>
      </c>
      <c r="U12" s="16"/>
      <c r="V12" s="13">
        <v>49.91</v>
      </c>
      <c r="W12" s="40">
        <f t="shared" ref="W12:W40" si="2">V12/3.6</f>
        <v>13.863888888888887</v>
      </c>
      <c r="X12" s="16"/>
      <c r="Y12" s="13"/>
      <c r="Z12" s="13"/>
      <c r="AA12" s="13"/>
      <c r="AB12" s="15"/>
      <c r="AC12" s="58">
        <v>514.4846</v>
      </c>
      <c r="AD12" s="17">
        <f t="shared" ref="AD12:AD41" si="3">SUM(B12:M12)+$K$42+$N$42</f>
        <v>100</v>
      </c>
      <c r="AE12" s="18" t="str">
        <f>IF(AD12=100,"ОК"," ")</f>
        <v>ОК</v>
      </c>
      <c r="AF12" s="19"/>
      <c r="AG12" s="19"/>
      <c r="AH12" s="19"/>
    </row>
    <row r="13" spans="1:34" x14ac:dyDescent="0.25">
      <c r="A13" s="11">
        <v>3</v>
      </c>
      <c r="B13" s="12">
        <v>96.096000000000004</v>
      </c>
      <c r="C13" s="12">
        <v>2.1360000000000001</v>
      </c>
      <c r="D13" s="12">
        <v>0.66800000000000004</v>
      </c>
      <c r="E13" s="12">
        <v>0.108</v>
      </c>
      <c r="F13" s="12">
        <v>0.105</v>
      </c>
      <c r="G13" s="12">
        <v>6.0000000000000001E-3</v>
      </c>
      <c r="H13" s="12">
        <v>0.02</v>
      </c>
      <c r="I13" s="12">
        <v>1.2999999999999999E-2</v>
      </c>
      <c r="J13" s="12">
        <v>1.2999999999999999E-2</v>
      </c>
      <c r="K13" s="12"/>
      <c r="L13" s="12">
        <v>0.67800000000000005</v>
      </c>
      <c r="M13" s="12">
        <v>0.14499999999999999</v>
      </c>
      <c r="N13" s="11">
        <v>0.69869999999999999</v>
      </c>
      <c r="O13" s="14"/>
      <c r="P13" s="13">
        <v>34.28</v>
      </c>
      <c r="Q13" s="40">
        <f t="shared" si="0"/>
        <v>9.5222222222222221</v>
      </c>
      <c r="R13" s="14"/>
      <c r="S13" s="13">
        <v>38.020000000000003</v>
      </c>
      <c r="T13" s="40">
        <f t="shared" si="1"/>
        <v>10.561111111111112</v>
      </c>
      <c r="U13" s="16"/>
      <c r="V13" s="13">
        <v>49.92</v>
      </c>
      <c r="W13" s="40">
        <f t="shared" si="2"/>
        <v>13.866666666666667</v>
      </c>
      <c r="X13" s="16"/>
      <c r="Y13" s="13"/>
      <c r="Z13" s="13"/>
      <c r="AA13" s="13"/>
      <c r="AB13" s="15"/>
      <c r="AC13" s="58">
        <v>558.60299999999995</v>
      </c>
      <c r="AD13" s="17">
        <f t="shared" si="3"/>
        <v>100.00000000000001</v>
      </c>
      <c r="AE13" s="18" t="str">
        <f>IF(AD13=100,"ОК"," ")</f>
        <v>ОК</v>
      </c>
      <c r="AF13" s="19"/>
      <c r="AG13" s="19"/>
      <c r="AH13" s="19"/>
    </row>
    <row r="14" spans="1:34" x14ac:dyDescent="0.25">
      <c r="A14" s="11">
        <v>4</v>
      </c>
      <c r="B14" s="12">
        <v>96.070999999999998</v>
      </c>
      <c r="C14" s="12">
        <v>2.1589999999999998</v>
      </c>
      <c r="D14" s="12">
        <v>0.67100000000000004</v>
      </c>
      <c r="E14" s="12">
        <v>0.108</v>
      </c>
      <c r="F14" s="12">
        <v>0.105</v>
      </c>
      <c r="G14" s="12">
        <v>6.0000000000000001E-3</v>
      </c>
      <c r="H14" s="12">
        <v>1.9E-2</v>
      </c>
      <c r="I14" s="12">
        <v>1.2999999999999999E-2</v>
      </c>
      <c r="J14" s="12">
        <v>1.2999999999999999E-2</v>
      </c>
      <c r="K14" s="12"/>
      <c r="L14" s="12">
        <v>0.67700000000000005</v>
      </c>
      <c r="M14" s="12">
        <v>0.14599999999999999</v>
      </c>
      <c r="N14" s="11">
        <v>0.69879999999999998</v>
      </c>
      <c r="O14" s="14"/>
      <c r="P14" s="13">
        <v>34.29</v>
      </c>
      <c r="Q14" s="40">
        <f t="shared" si="0"/>
        <v>9.5250000000000004</v>
      </c>
      <c r="R14" s="14"/>
      <c r="S14" s="13">
        <v>38.020000000000003</v>
      </c>
      <c r="T14" s="40">
        <f t="shared" si="1"/>
        <v>10.561111111111112</v>
      </c>
      <c r="U14" s="16"/>
      <c r="V14" s="13">
        <v>49.92</v>
      </c>
      <c r="W14" s="40">
        <f t="shared" si="2"/>
        <v>13.866666666666667</v>
      </c>
      <c r="X14" s="16"/>
      <c r="Y14" s="13"/>
      <c r="Z14" s="13"/>
      <c r="AA14" s="13"/>
      <c r="AB14" s="15"/>
      <c r="AC14" s="58">
        <v>608.86030000000005</v>
      </c>
      <c r="AD14" s="17">
        <f t="shared" si="3"/>
        <v>100.00000000000004</v>
      </c>
      <c r="AE14" s="18" t="str">
        <f t="shared" ref="AE14:AE41" si="4">IF(AD14=100,"ОК"," ")</f>
        <v>ОК</v>
      </c>
      <c r="AF14" s="19"/>
      <c r="AG14" s="19"/>
      <c r="AH14" s="19"/>
    </row>
    <row r="15" spans="1:34" x14ac:dyDescent="0.25">
      <c r="A15" s="11">
        <v>5</v>
      </c>
      <c r="B15" s="12">
        <v>96.080600000000004</v>
      </c>
      <c r="C15" s="12">
        <v>2.1533000000000002</v>
      </c>
      <c r="D15" s="12">
        <v>0.67130000000000001</v>
      </c>
      <c r="E15" s="12">
        <v>0.1075</v>
      </c>
      <c r="F15" s="12">
        <v>0.1042</v>
      </c>
      <c r="G15" s="12">
        <v>5.3E-3</v>
      </c>
      <c r="H15" s="12">
        <v>1.9400000000000001E-2</v>
      </c>
      <c r="I15" s="12">
        <v>1.2800000000000001E-2</v>
      </c>
      <c r="J15" s="12">
        <v>1.35E-2</v>
      </c>
      <c r="K15" s="12"/>
      <c r="L15" s="12">
        <v>0.67269999999999996</v>
      </c>
      <c r="M15" s="12">
        <v>0.1474</v>
      </c>
      <c r="N15" s="11">
        <v>0.69879999999999998</v>
      </c>
      <c r="O15" s="14"/>
      <c r="P15" s="13">
        <v>34.29</v>
      </c>
      <c r="Q15" s="40">
        <f t="shared" si="0"/>
        <v>9.5250000000000004</v>
      </c>
      <c r="R15" s="14"/>
      <c r="S15" s="13">
        <v>38.020000000000003</v>
      </c>
      <c r="T15" s="40">
        <f t="shared" si="1"/>
        <v>10.561111111111112</v>
      </c>
      <c r="U15" s="16"/>
      <c r="V15" s="13">
        <v>49.92</v>
      </c>
      <c r="W15" s="40">
        <f t="shared" si="2"/>
        <v>13.866666666666667</v>
      </c>
      <c r="X15" s="16"/>
      <c r="Y15" s="13"/>
      <c r="Z15" s="13"/>
      <c r="AA15" s="13"/>
      <c r="AB15" s="15"/>
      <c r="AC15" s="58">
        <v>626.46980000000008</v>
      </c>
      <c r="AD15" s="17">
        <f t="shared" si="3"/>
        <v>100.00000000000003</v>
      </c>
      <c r="AE15" s="18" t="str">
        <f t="shared" si="4"/>
        <v>ОК</v>
      </c>
      <c r="AF15" s="19"/>
      <c r="AG15" s="19"/>
      <c r="AH15" s="19"/>
    </row>
    <row r="16" spans="1:34" x14ac:dyDescent="0.25">
      <c r="A16" s="11">
        <v>6</v>
      </c>
      <c r="B16" s="12">
        <v>96.067099999999996</v>
      </c>
      <c r="C16" s="12">
        <v>2.1671999999999998</v>
      </c>
      <c r="D16" s="12">
        <v>0.67600000000000005</v>
      </c>
      <c r="E16" s="12">
        <v>0.1075</v>
      </c>
      <c r="F16" s="12">
        <v>0.1043</v>
      </c>
      <c r="G16" s="12">
        <v>5.1999999999999998E-3</v>
      </c>
      <c r="H16" s="12">
        <v>1.9300000000000001E-2</v>
      </c>
      <c r="I16" s="12">
        <v>1.26E-2</v>
      </c>
      <c r="J16" s="12">
        <v>1.44E-2</v>
      </c>
      <c r="K16" s="12"/>
      <c r="L16" s="12">
        <v>0.66769999999999996</v>
      </c>
      <c r="M16" s="12">
        <v>0.1467</v>
      </c>
      <c r="N16" s="11">
        <v>0.69889999999999997</v>
      </c>
      <c r="O16" s="14"/>
      <c r="P16" s="47">
        <v>34.299999999999997</v>
      </c>
      <c r="Q16" s="40">
        <f t="shared" si="0"/>
        <v>9.5277777777777768</v>
      </c>
      <c r="R16" s="14"/>
      <c r="S16" s="13">
        <v>38.03</v>
      </c>
      <c r="T16" s="40">
        <f t="shared" si="1"/>
        <v>10.563888888888888</v>
      </c>
      <c r="U16" s="16"/>
      <c r="V16" s="13">
        <v>49.93</v>
      </c>
      <c r="W16" s="40">
        <f t="shared" si="2"/>
        <v>13.869444444444444</v>
      </c>
      <c r="X16" s="16"/>
      <c r="Y16" s="13"/>
      <c r="Z16" s="13"/>
      <c r="AA16" s="13"/>
      <c r="AB16" s="15"/>
      <c r="AC16" s="58">
        <v>557.33900000000006</v>
      </c>
      <c r="AD16" s="17">
        <f t="shared" si="3"/>
        <v>99.999999999999986</v>
      </c>
      <c r="AE16" s="18" t="str">
        <f t="shared" si="4"/>
        <v>ОК</v>
      </c>
      <c r="AF16" s="19"/>
      <c r="AG16" s="19"/>
      <c r="AH16" s="19"/>
    </row>
    <row r="17" spans="1:34" x14ac:dyDescent="0.25">
      <c r="A17" s="11">
        <v>7</v>
      </c>
      <c r="B17" s="12">
        <v>96.103700000000003</v>
      </c>
      <c r="C17" s="12">
        <v>2.1456</v>
      </c>
      <c r="D17" s="12">
        <v>0.66590000000000005</v>
      </c>
      <c r="E17" s="12">
        <v>0.10539999999999999</v>
      </c>
      <c r="F17" s="12">
        <v>0.1018</v>
      </c>
      <c r="G17" s="12">
        <v>5.1999999999999998E-3</v>
      </c>
      <c r="H17" s="12">
        <v>1.8700000000000001E-2</v>
      </c>
      <c r="I17" s="12">
        <v>1.21E-2</v>
      </c>
      <c r="J17" s="12">
        <v>1.37E-2</v>
      </c>
      <c r="K17" s="12"/>
      <c r="L17" s="12">
        <v>0.66990000000000005</v>
      </c>
      <c r="M17" s="12">
        <v>0.14599999999999999</v>
      </c>
      <c r="N17" s="11">
        <v>0.69850000000000001</v>
      </c>
      <c r="O17" s="14"/>
      <c r="P17" s="13">
        <v>34.28</v>
      </c>
      <c r="Q17" s="49">
        <f t="shared" si="0"/>
        <v>9.5222222222222221</v>
      </c>
      <c r="R17" s="14"/>
      <c r="S17" s="13">
        <v>38.01</v>
      </c>
      <c r="T17" s="49">
        <f t="shared" si="1"/>
        <v>10.558333333333332</v>
      </c>
      <c r="U17" s="16"/>
      <c r="V17" s="13">
        <v>49.92</v>
      </c>
      <c r="W17" s="49">
        <f t="shared" si="2"/>
        <v>13.866666666666667</v>
      </c>
      <c r="X17" s="16">
        <v>-9.5</v>
      </c>
      <c r="Y17" s="13"/>
      <c r="Z17" s="13"/>
      <c r="AA17" s="13"/>
      <c r="AB17" s="15"/>
      <c r="AC17" s="58">
        <v>537.54389999999989</v>
      </c>
      <c r="AD17" s="17">
        <f t="shared" si="3"/>
        <v>100</v>
      </c>
      <c r="AE17" s="18" t="str">
        <f t="shared" si="4"/>
        <v>ОК</v>
      </c>
      <c r="AF17" s="19"/>
      <c r="AG17" s="19"/>
      <c r="AH17" s="19"/>
    </row>
    <row r="18" spans="1:34" x14ac:dyDescent="0.25">
      <c r="A18" s="11">
        <v>8</v>
      </c>
      <c r="B18" s="12">
        <v>96.115499999999997</v>
      </c>
      <c r="C18" s="12">
        <v>2.1387999999999998</v>
      </c>
      <c r="D18" s="12">
        <v>0.66369999999999996</v>
      </c>
      <c r="E18" s="12">
        <v>0.1048</v>
      </c>
      <c r="F18" s="12">
        <v>0.1009</v>
      </c>
      <c r="G18" s="12">
        <v>5.4000000000000003E-3</v>
      </c>
      <c r="H18" s="12">
        <v>1.84E-2</v>
      </c>
      <c r="I18" s="12">
        <v>1.1900000000000001E-2</v>
      </c>
      <c r="J18" s="12">
        <v>1.37E-2</v>
      </c>
      <c r="K18" s="12"/>
      <c r="L18" s="12">
        <v>0.66949999999999998</v>
      </c>
      <c r="M18" s="12">
        <v>0.1454</v>
      </c>
      <c r="N18" s="11">
        <v>0.69840000000000002</v>
      </c>
      <c r="O18" s="14"/>
      <c r="P18" s="13">
        <v>34.28</v>
      </c>
      <c r="Q18" s="49">
        <f t="shared" si="0"/>
        <v>9.5222222222222221</v>
      </c>
      <c r="R18" s="14"/>
      <c r="S18" s="13">
        <v>38.01</v>
      </c>
      <c r="T18" s="49">
        <f t="shared" si="1"/>
        <v>10.558333333333332</v>
      </c>
      <c r="U18" s="16"/>
      <c r="V18" s="13">
        <v>49.92</v>
      </c>
      <c r="W18" s="49">
        <f t="shared" si="2"/>
        <v>13.866666666666667</v>
      </c>
      <c r="X18" s="16"/>
      <c r="Y18" s="13"/>
      <c r="Z18" s="13"/>
      <c r="AA18" s="13"/>
      <c r="AB18" s="15"/>
      <c r="AC18" s="58">
        <v>532.4251999999999</v>
      </c>
      <c r="AD18" s="17">
        <f t="shared" si="3"/>
        <v>99.999999999999986</v>
      </c>
      <c r="AE18" s="18" t="str">
        <f t="shared" si="4"/>
        <v>ОК</v>
      </c>
      <c r="AF18" s="19"/>
      <c r="AG18" s="19"/>
      <c r="AH18" s="19"/>
    </row>
    <row r="19" spans="1:34" x14ac:dyDescent="0.25">
      <c r="A19" s="11">
        <v>9</v>
      </c>
      <c r="B19" s="12">
        <v>95.924000000000007</v>
      </c>
      <c r="C19" s="12">
        <v>2.2568000000000001</v>
      </c>
      <c r="D19" s="12">
        <v>0.69620000000000004</v>
      </c>
      <c r="E19" s="12">
        <v>0.1114</v>
      </c>
      <c r="F19" s="12">
        <v>0.1084</v>
      </c>
      <c r="G19" s="12">
        <v>5.5999999999999999E-3</v>
      </c>
      <c r="H19" s="12">
        <v>1.9900000000000001E-2</v>
      </c>
      <c r="I19" s="12">
        <v>1.2500000000000001E-2</v>
      </c>
      <c r="J19" s="12">
        <v>1.4999999999999999E-2</v>
      </c>
      <c r="K19" s="12">
        <v>1.09E-2</v>
      </c>
      <c r="L19" s="12">
        <v>0.66979999999999995</v>
      </c>
      <c r="M19" s="12">
        <v>0.1575</v>
      </c>
      <c r="N19" s="52">
        <v>0.7</v>
      </c>
      <c r="O19" s="14"/>
      <c r="P19" s="13">
        <v>34.340000000000003</v>
      </c>
      <c r="Q19" s="49">
        <f t="shared" si="0"/>
        <v>9.5388888888888896</v>
      </c>
      <c r="R19" s="14"/>
      <c r="S19" s="13">
        <v>38.07</v>
      </c>
      <c r="T19" s="49">
        <f t="shared" si="1"/>
        <v>10.574999999999999</v>
      </c>
      <c r="U19" s="16"/>
      <c r="V19" s="13">
        <v>49.94</v>
      </c>
      <c r="W19" s="49">
        <f t="shared" si="2"/>
        <v>13.872222222222222</v>
      </c>
      <c r="X19" s="16"/>
      <c r="Y19" s="13"/>
      <c r="Z19" s="13"/>
      <c r="AA19" s="13"/>
      <c r="AB19" s="15"/>
      <c r="AC19" s="58">
        <v>566.11320000000001</v>
      </c>
      <c r="AD19" s="17">
        <f t="shared" si="3"/>
        <v>100.00000000000003</v>
      </c>
      <c r="AE19" s="18" t="str">
        <f t="shared" si="4"/>
        <v>ОК</v>
      </c>
      <c r="AF19" s="19"/>
      <c r="AG19" s="19"/>
      <c r="AH19" s="19"/>
    </row>
    <row r="20" spans="1:34" x14ac:dyDescent="0.25">
      <c r="A20" s="11">
        <v>10</v>
      </c>
      <c r="B20" s="12">
        <v>95.602500000000006</v>
      </c>
      <c r="C20" s="12">
        <v>2.4643000000000002</v>
      </c>
      <c r="D20" s="12">
        <v>0.7601</v>
      </c>
      <c r="E20" s="12">
        <v>0.1234</v>
      </c>
      <c r="F20" s="12">
        <v>0.1222</v>
      </c>
      <c r="G20" s="12">
        <v>6.1000000000000004E-3</v>
      </c>
      <c r="H20" s="12">
        <v>2.29E-2</v>
      </c>
      <c r="I20" s="12">
        <v>1.49E-2</v>
      </c>
      <c r="J20" s="12">
        <v>1.84E-2</v>
      </c>
      <c r="K20" s="12"/>
      <c r="L20" s="12">
        <v>0.67430000000000001</v>
      </c>
      <c r="M20" s="12">
        <v>0.1789</v>
      </c>
      <c r="N20" s="11">
        <v>0.70289999999999997</v>
      </c>
      <c r="O20" s="14"/>
      <c r="P20" s="13">
        <v>34.44</v>
      </c>
      <c r="Q20" s="49">
        <f t="shared" si="0"/>
        <v>9.5666666666666664</v>
      </c>
      <c r="R20" s="14"/>
      <c r="S20" s="13">
        <v>38.19</v>
      </c>
      <c r="T20" s="49">
        <f t="shared" si="1"/>
        <v>10.608333333333333</v>
      </c>
      <c r="U20" s="16"/>
      <c r="V20" s="13">
        <v>49.99</v>
      </c>
      <c r="W20" s="49">
        <f t="shared" si="2"/>
        <v>13.886111111111111</v>
      </c>
      <c r="X20" s="16"/>
      <c r="Y20" s="13"/>
      <c r="Z20" s="13"/>
      <c r="AA20" s="13"/>
      <c r="AB20" s="15"/>
      <c r="AC20" s="58">
        <v>611.91079999999988</v>
      </c>
      <c r="AD20" s="17">
        <f t="shared" si="3"/>
        <v>100.00000000000001</v>
      </c>
      <c r="AE20" s="18" t="str">
        <f t="shared" si="4"/>
        <v>ОК</v>
      </c>
      <c r="AF20" s="19"/>
      <c r="AG20" s="19"/>
      <c r="AH20" s="19"/>
    </row>
    <row r="21" spans="1:34" x14ac:dyDescent="0.25">
      <c r="A21" s="11">
        <v>11</v>
      </c>
      <c r="B21" s="12">
        <v>95.859399999999994</v>
      </c>
      <c r="C21" s="12">
        <v>2.3016000000000001</v>
      </c>
      <c r="D21" s="12">
        <v>0.70850000000000002</v>
      </c>
      <c r="E21" s="12">
        <v>0.11360000000000001</v>
      </c>
      <c r="F21" s="12">
        <v>0.1109</v>
      </c>
      <c r="G21" s="12">
        <v>5.4000000000000003E-3</v>
      </c>
      <c r="H21" s="12">
        <v>2.06E-2</v>
      </c>
      <c r="I21" s="12">
        <v>1.34E-2</v>
      </c>
      <c r="J21" s="12">
        <v>1.6299999999999999E-2</v>
      </c>
      <c r="K21" s="12"/>
      <c r="L21" s="12">
        <v>0.67559999999999998</v>
      </c>
      <c r="M21" s="12">
        <v>0.16270000000000001</v>
      </c>
      <c r="N21" s="11">
        <v>0.7006</v>
      </c>
      <c r="O21" s="14"/>
      <c r="P21" s="13">
        <v>34.36</v>
      </c>
      <c r="Q21" s="49">
        <f t="shared" si="0"/>
        <v>9.5444444444444443</v>
      </c>
      <c r="R21" s="14"/>
      <c r="S21" s="47">
        <v>38.1</v>
      </c>
      <c r="T21" s="49">
        <f t="shared" si="1"/>
        <v>10.583333333333334</v>
      </c>
      <c r="U21" s="16"/>
      <c r="V21" s="13">
        <v>49.95</v>
      </c>
      <c r="W21" s="49">
        <f t="shared" si="2"/>
        <v>13.875</v>
      </c>
      <c r="X21" s="16"/>
      <c r="Y21" s="13"/>
      <c r="Z21" s="13"/>
      <c r="AA21" s="13"/>
      <c r="AB21" s="15"/>
      <c r="AC21" s="58">
        <v>626.07970000000012</v>
      </c>
      <c r="AD21" s="17">
        <f t="shared" si="3"/>
        <v>100</v>
      </c>
      <c r="AE21" s="18" t="str">
        <f t="shared" si="4"/>
        <v>ОК</v>
      </c>
      <c r="AF21" s="19"/>
      <c r="AG21" s="19"/>
      <c r="AH21" s="19"/>
    </row>
    <row r="22" spans="1:34" x14ac:dyDescent="0.25">
      <c r="A22" s="11">
        <v>12</v>
      </c>
      <c r="B22" s="12">
        <v>96.181100000000001</v>
      </c>
      <c r="C22" s="12">
        <v>2.0960999999999999</v>
      </c>
      <c r="D22" s="12">
        <v>0.64600000000000002</v>
      </c>
      <c r="E22" s="12">
        <v>0.1013</v>
      </c>
      <c r="F22" s="12">
        <v>9.7299999999999998E-2</v>
      </c>
      <c r="G22" s="12">
        <v>5.1999999999999998E-3</v>
      </c>
      <c r="H22" s="12">
        <v>1.7899999999999999E-2</v>
      </c>
      <c r="I22" s="12">
        <v>1.1599999999999999E-2</v>
      </c>
      <c r="J22" s="12">
        <v>1.2699999999999999E-2</v>
      </c>
      <c r="K22" s="12"/>
      <c r="L22" s="12">
        <v>0.67700000000000005</v>
      </c>
      <c r="M22" s="12">
        <v>0.14180000000000001</v>
      </c>
      <c r="N22" s="11">
        <v>0.69779999999999998</v>
      </c>
      <c r="O22" s="14"/>
      <c r="P22" s="13">
        <v>34.25</v>
      </c>
      <c r="Q22" s="49">
        <f t="shared" si="0"/>
        <v>9.5138888888888893</v>
      </c>
      <c r="R22" s="14"/>
      <c r="S22" s="13">
        <v>37.979999999999997</v>
      </c>
      <c r="T22" s="49">
        <f t="shared" si="1"/>
        <v>10.549999999999999</v>
      </c>
      <c r="U22" s="16"/>
      <c r="V22" s="47">
        <v>49.9</v>
      </c>
      <c r="W22" s="49">
        <f t="shared" si="2"/>
        <v>13.861111111111111</v>
      </c>
      <c r="X22" s="16"/>
      <c r="Y22" s="13"/>
      <c r="Z22" s="13"/>
      <c r="AA22" s="13"/>
      <c r="AB22" s="15"/>
      <c r="AC22" s="58">
        <v>668.00419999999997</v>
      </c>
      <c r="AD22" s="17">
        <f t="shared" si="3"/>
        <v>100</v>
      </c>
      <c r="AE22" s="18" t="str">
        <f t="shared" si="4"/>
        <v>ОК</v>
      </c>
      <c r="AF22" s="19"/>
      <c r="AG22" s="19"/>
      <c r="AH22" s="19"/>
    </row>
    <row r="23" spans="1:34" x14ac:dyDescent="0.25">
      <c r="A23" s="11">
        <v>13</v>
      </c>
      <c r="B23" s="12">
        <v>96.227199999999996</v>
      </c>
      <c r="C23" s="12">
        <v>2.0594999999999999</v>
      </c>
      <c r="D23" s="12">
        <v>0.63590000000000002</v>
      </c>
      <c r="E23" s="12">
        <v>0.1004</v>
      </c>
      <c r="F23" s="12">
        <v>9.6100000000000005E-2</v>
      </c>
      <c r="G23" s="12">
        <v>5.4000000000000003E-3</v>
      </c>
      <c r="H23" s="12">
        <v>1.77E-2</v>
      </c>
      <c r="I23" s="12">
        <v>1.17E-2</v>
      </c>
      <c r="J23" s="12">
        <v>1.1900000000000001E-2</v>
      </c>
      <c r="K23" s="12"/>
      <c r="L23" s="12">
        <v>0.68340000000000001</v>
      </c>
      <c r="M23" s="12">
        <v>0.13880000000000001</v>
      </c>
      <c r="N23" s="11">
        <v>0.69740000000000002</v>
      </c>
      <c r="O23" s="14"/>
      <c r="P23" s="13">
        <v>34.229999999999997</v>
      </c>
      <c r="Q23" s="49">
        <f t="shared" si="0"/>
        <v>9.5083333333333329</v>
      </c>
      <c r="R23" s="14"/>
      <c r="S23" s="13">
        <v>37.96</v>
      </c>
      <c r="T23" s="49">
        <f t="shared" si="1"/>
        <v>10.544444444444444</v>
      </c>
      <c r="U23" s="16"/>
      <c r="V23" s="13">
        <v>49.89</v>
      </c>
      <c r="W23" s="49">
        <f t="shared" si="2"/>
        <v>13.858333333333333</v>
      </c>
      <c r="X23" s="16"/>
      <c r="Y23" s="13"/>
      <c r="Z23" s="13"/>
      <c r="AA23" s="13"/>
      <c r="AB23" s="15"/>
      <c r="AC23" s="58">
        <v>736.69869999999992</v>
      </c>
      <c r="AD23" s="17">
        <f t="shared" si="3"/>
        <v>100.00000000000001</v>
      </c>
      <c r="AE23" s="18" t="str">
        <f t="shared" si="4"/>
        <v>ОК</v>
      </c>
      <c r="AF23" s="19"/>
      <c r="AG23" s="19"/>
      <c r="AH23" s="19"/>
    </row>
    <row r="24" spans="1:34" x14ac:dyDescent="0.25">
      <c r="A24" s="11">
        <v>14</v>
      </c>
      <c r="B24" s="12">
        <v>96.293599999999998</v>
      </c>
      <c r="C24" s="12">
        <v>2.0148999999999999</v>
      </c>
      <c r="D24" s="12">
        <v>0.62129999999999996</v>
      </c>
      <c r="E24" s="12">
        <v>9.8100000000000007E-2</v>
      </c>
      <c r="F24" s="12">
        <v>9.4E-2</v>
      </c>
      <c r="G24" s="12">
        <v>5.5999999999999999E-3</v>
      </c>
      <c r="H24" s="12">
        <v>1.7299999999999999E-2</v>
      </c>
      <c r="I24" s="12">
        <v>1.17E-2</v>
      </c>
      <c r="J24" s="12">
        <v>9.9000000000000008E-3</v>
      </c>
      <c r="K24" s="12"/>
      <c r="L24" s="12">
        <v>0.68940000000000001</v>
      </c>
      <c r="M24" s="12">
        <v>0.13220000000000001</v>
      </c>
      <c r="N24" s="11">
        <v>0.69679999999999997</v>
      </c>
      <c r="O24" s="14"/>
      <c r="P24" s="47">
        <v>34.200000000000003</v>
      </c>
      <c r="Q24" s="49">
        <f t="shared" si="0"/>
        <v>9.5</v>
      </c>
      <c r="R24" s="14"/>
      <c r="S24" s="13">
        <v>37.93</v>
      </c>
      <c r="T24" s="49">
        <f t="shared" si="1"/>
        <v>10.536111111111111</v>
      </c>
      <c r="U24" s="16"/>
      <c r="V24" s="13">
        <v>49.87</v>
      </c>
      <c r="W24" s="49">
        <f t="shared" si="2"/>
        <v>13.852777777777776</v>
      </c>
      <c r="X24" s="16">
        <v>-10.8</v>
      </c>
      <c r="Y24" s="13"/>
      <c r="Z24" s="13"/>
      <c r="AA24" s="13"/>
      <c r="AB24" s="15"/>
      <c r="AC24" s="58">
        <v>750.62869999999998</v>
      </c>
      <c r="AD24" s="17">
        <f t="shared" si="3"/>
        <v>100.00000000000001</v>
      </c>
      <c r="AE24" s="18" t="str">
        <f t="shared" si="4"/>
        <v>ОК</v>
      </c>
      <c r="AF24" s="19"/>
      <c r="AG24" s="19"/>
      <c r="AH24" s="19"/>
    </row>
    <row r="25" spans="1:34" x14ac:dyDescent="0.25">
      <c r="A25" s="11">
        <v>15</v>
      </c>
      <c r="B25" s="12">
        <v>96.224000000000004</v>
      </c>
      <c r="C25" s="12">
        <v>2.0541</v>
      </c>
      <c r="D25" s="12">
        <v>0.63639999999999997</v>
      </c>
      <c r="E25" s="12">
        <v>0.1008</v>
      </c>
      <c r="F25" s="12">
        <v>9.6699999999999994E-2</v>
      </c>
      <c r="G25" s="12">
        <v>5.4999999999999997E-3</v>
      </c>
      <c r="H25" s="12">
        <v>1.77E-2</v>
      </c>
      <c r="I25" s="12">
        <v>1.2200000000000001E-2</v>
      </c>
      <c r="J25" s="12">
        <v>0.01</v>
      </c>
      <c r="K25" s="12"/>
      <c r="L25" s="12">
        <v>0.69710000000000005</v>
      </c>
      <c r="M25" s="12">
        <v>0.13350000000000001</v>
      </c>
      <c r="N25" s="11">
        <v>0.69730000000000003</v>
      </c>
      <c r="O25" s="14"/>
      <c r="P25" s="13">
        <v>34.22</v>
      </c>
      <c r="Q25" s="49">
        <f t="shared" si="0"/>
        <v>9.5055555555555546</v>
      </c>
      <c r="R25" s="14"/>
      <c r="S25" s="13">
        <v>37.950000000000003</v>
      </c>
      <c r="T25" s="49">
        <f t="shared" si="1"/>
        <v>10.541666666666668</v>
      </c>
      <c r="U25" s="16"/>
      <c r="V25" s="13">
        <v>49.88</v>
      </c>
      <c r="W25" s="49">
        <f t="shared" si="2"/>
        <v>13.855555555555556</v>
      </c>
      <c r="X25" s="16"/>
      <c r="Y25" s="13"/>
      <c r="Z25" s="13"/>
      <c r="AA25" s="13"/>
      <c r="AB25" s="15"/>
      <c r="AC25" s="58">
        <v>764.85129999999992</v>
      </c>
      <c r="AD25" s="17">
        <f t="shared" si="3"/>
        <v>100.00000000000003</v>
      </c>
      <c r="AE25" s="18" t="str">
        <f t="shared" si="4"/>
        <v>ОК</v>
      </c>
      <c r="AF25" s="19"/>
      <c r="AG25" s="19"/>
      <c r="AH25" s="19"/>
    </row>
    <row r="26" spans="1:34" x14ac:dyDescent="0.25">
      <c r="A26" s="11">
        <v>16</v>
      </c>
      <c r="B26" s="12">
        <v>96.230999999999995</v>
      </c>
      <c r="C26" s="12">
        <v>2.0436000000000001</v>
      </c>
      <c r="D26" s="12">
        <v>0.63560000000000005</v>
      </c>
      <c r="E26" s="12">
        <v>0.1017</v>
      </c>
      <c r="F26" s="12">
        <v>9.8199999999999996E-2</v>
      </c>
      <c r="G26" s="12">
        <v>5.4000000000000003E-3</v>
      </c>
      <c r="H26" s="12">
        <v>1.84E-2</v>
      </c>
      <c r="I26" s="12">
        <v>1.23E-2</v>
      </c>
      <c r="J26" s="12">
        <v>1.0999999999999999E-2</v>
      </c>
      <c r="K26" s="12"/>
      <c r="L26" s="12">
        <v>0.69769999999999999</v>
      </c>
      <c r="M26" s="12">
        <v>0.1331</v>
      </c>
      <c r="N26" s="11">
        <v>0.69740000000000002</v>
      </c>
      <c r="O26" s="14"/>
      <c r="P26" s="13">
        <v>34.22</v>
      </c>
      <c r="Q26" s="49">
        <f t="shared" si="0"/>
        <v>9.5055555555555546</v>
      </c>
      <c r="R26" s="14"/>
      <c r="S26" s="13">
        <v>37.950000000000003</v>
      </c>
      <c r="T26" s="49">
        <f t="shared" si="1"/>
        <v>10.541666666666668</v>
      </c>
      <c r="U26" s="16"/>
      <c r="V26" s="13">
        <v>49.88</v>
      </c>
      <c r="W26" s="49">
        <f t="shared" si="2"/>
        <v>13.855555555555556</v>
      </c>
      <c r="X26" s="16"/>
      <c r="Y26" s="13"/>
      <c r="Z26" s="13"/>
      <c r="AA26" s="13"/>
      <c r="AB26" s="15"/>
      <c r="AC26" s="58">
        <v>775.22120000000007</v>
      </c>
      <c r="AD26" s="17">
        <f t="shared" si="3"/>
        <v>99.999999999999972</v>
      </c>
      <c r="AE26" s="18" t="str">
        <f t="shared" si="4"/>
        <v>ОК</v>
      </c>
      <c r="AF26" s="19"/>
      <c r="AG26" s="19"/>
      <c r="AH26" s="19"/>
    </row>
    <row r="27" spans="1:34" x14ac:dyDescent="0.25">
      <c r="A27" s="11">
        <v>17</v>
      </c>
      <c r="B27" s="12">
        <v>96.193600000000004</v>
      </c>
      <c r="C27" s="12">
        <v>2.0691000000000002</v>
      </c>
      <c r="D27" s="12">
        <v>0.64449999999999996</v>
      </c>
      <c r="E27" s="12">
        <v>0.1036</v>
      </c>
      <c r="F27" s="12">
        <v>0.10009999999999999</v>
      </c>
      <c r="G27" s="12">
        <v>5.4999999999999997E-3</v>
      </c>
      <c r="H27" s="12">
        <v>1.8800000000000001E-2</v>
      </c>
      <c r="I27" s="12">
        <v>1.24E-2</v>
      </c>
      <c r="J27" s="12">
        <v>1.2699999999999999E-2</v>
      </c>
      <c r="K27" s="12"/>
      <c r="L27" s="12">
        <v>0.68879999999999997</v>
      </c>
      <c r="M27" s="12">
        <v>0.1389</v>
      </c>
      <c r="N27" s="11">
        <v>0.69779999999999998</v>
      </c>
      <c r="O27" s="14"/>
      <c r="P27" s="13">
        <v>34.24</v>
      </c>
      <c r="Q27" s="49">
        <f t="shared" si="0"/>
        <v>9.5111111111111111</v>
      </c>
      <c r="R27" s="14"/>
      <c r="S27" s="13">
        <v>37.97</v>
      </c>
      <c r="T27" s="49">
        <f t="shared" si="1"/>
        <v>10.547222222222222</v>
      </c>
      <c r="U27" s="16"/>
      <c r="V27" s="13">
        <v>49.89</v>
      </c>
      <c r="W27" s="49">
        <f t="shared" si="2"/>
        <v>13.858333333333333</v>
      </c>
      <c r="X27" s="16"/>
      <c r="Y27" s="13"/>
      <c r="Z27" s="13"/>
      <c r="AA27" s="13"/>
      <c r="AB27" s="15"/>
      <c r="AC27" s="58">
        <v>760.31839999999988</v>
      </c>
      <c r="AD27" s="17">
        <f t="shared" si="3"/>
        <v>100</v>
      </c>
      <c r="AE27" s="18" t="str">
        <f t="shared" si="4"/>
        <v>ОК</v>
      </c>
      <c r="AF27" s="19"/>
      <c r="AG27" s="19"/>
      <c r="AH27" s="19"/>
    </row>
    <row r="28" spans="1:34" x14ac:dyDescent="0.25">
      <c r="A28" s="11">
        <v>18</v>
      </c>
      <c r="B28" s="12">
        <v>96.183099999999996</v>
      </c>
      <c r="C28" s="12">
        <v>2.0790000000000002</v>
      </c>
      <c r="D28" s="12">
        <v>0.64890000000000003</v>
      </c>
      <c r="E28" s="12">
        <v>0.10440000000000001</v>
      </c>
      <c r="F28" s="12">
        <v>0.1011</v>
      </c>
      <c r="G28" s="12">
        <v>5.3E-3</v>
      </c>
      <c r="H28" s="12">
        <v>1.9E-2</v>
      </c>
      <c r="I28" s="12">
        <v>1.23E-2</v>
      </c>
      <c r="J28" s="12">
        <v>1.2999999999999999E-2</v>
      </c>
      <c r="K28" s="12"/>
      <c r="L28" s="12">
        <v>0.68310000000000004</v>
      </c>
      <c r="M28" s="12">
        <v>0.13880000000000001</v>
      </c>
      <c r="N28" s="11">
        <v>0.69789999999999996</v>
      </c>
      <c r="O28" s="14"/>
      <c r="P28" s="13">
        <v>34.25</v>
      </c>
      <c r="Q28" s="49">
        <f t="shared" si="0"/>
        <v>9.5138888888888893</v>
      </c>
      <c r="R28" s="14"/>
      <c r="S28" s="13">
        <v>37.979999999999997</v>
      </c>
      <c r="T28" s="49">
        <f t="shared" si="1"/>
        <v>10.549999999999999</v>
      </c>
      <c r="U28" s="16"/>
      <c r="V28" s="47">
        <v>49.9</v>
      </c>
      <c r="W28" s="49">
        <f t="shared" si="2"/>
        <v>13.861111111111111</v>
      </c>
      <c r="X28" s="16"/>
      <c r="Y28" s="13"/>
      <c r="Z28" s="13"/>
      <c r="AA28" s="13"/>
      <c r="AB28" s="15"/>
      <c r="AC28" s="58">
        <v>675.07640000000004</v>
      </c>
      <c r="AD28" s="17">
        <f t="shared" si="3"/>
        <v>100</v>
      </c>
      <c r="AE28" s="18" t="str">
        <f t="shared" si="4"/>
        <v>ОК</v>
      </c>
      <c r="AF28" s="19"/>
      <c r="AG28" s="19"/>
      <c r="AH28" s="19"/>
    </row>
    <row r="29" spans="1:34" x14ac:dyDescent="0.25">
      <c r="A29" s="11">
        <v>19</v>
      </c>
      <c r="B29" s="12">
        <v>96.215699999999998</v>
      </c>
      <c r="C29" s="12">
        <v>2.0577999999999999</v>
      </c>
      <c r="D29" s="12">
        <v>0.63929999999999998</v>
      </c>
      <c r="E29" s="12">
        <v>0.1026</v>
      </c>
      <c r="F29" s="12">
        <v>9.9400000000000002E-2</v>
      </c>
      <c r="G29" s="12">
        <v>5.5999999999999999E-3</v>
      </c>
      <c r="H29" s="12">
        <v>1.8700000000000001E-2</v>
      </c>
      <c r="I29" s="12">
        <v>1.21E-2</v>
      </c>
      <c r="J29" s="12">
        <v>1.2800000000000001E-2</v>
      </c>
      <c r="K29" s="12"/>
      <c r="L29" s="12">
        <v>0.68600000000000005</v>
      </c>
      <c r="M29" s="12">
        <v>0.13800000000000001</v>
      </c>
      <c r="N29" s="11">
        <v>0.6976</v>
      </c>
      <c r="O29" s="14"/>
      <c r="P29" s="13">
        <v>34.24</v>
      </c>
      <c r="Q29" s="49">
        <f t="shared" si="0"/>
        <v>9.5111111111111111</v>
      </c>
      <c r="R29" s="14"/>
      <c r="S29" s="13">
        <v>37.97</v>
      </c>
      <c r="T29" s="49">
        <f t="shared" si="1"/>
        <v>10.547222222222222</v>
      </c>
      <c r="U29" s="16"/>
      <c r="V29" s="13">
        <v>49.89</v>
      </c>
      <c r="W29" s="49">
        <f t="shared" si="2"/>
        <v>13.858333333333333</v>
      </c>
      <c r="X29" s="16"/>
      <c r="Y29" s="13"/>
      <c r="Z29" s="13"/>
      <c r="AA29" s="13"/>
      <c r="AB29" s="15"/>
      <c r="AC29" s="58">
        <v>578.99749999999995</v>
      </c>
      <c r="AD29" s="17">
        <f t="shared" si="3"/>
        <v>100.00000000000001</v>
      </c>
      <c r="AE29" s="18" t="str">
        <f t="shared" si="4"/>
        <v>ОК</v>
      </c>
      <c r="AF29" s="19"/>
      <c r="AG29" s="19"/>
      <c r="AH29" s="19"/>
    </row>
    <row r="30" spans="1:34" x14ac:dyDescent="0.25">
      <c r="A30" s="11">
        <v>20</v>
      </c>
      <c r="B30" s="12">
        <v>96.207999999999998</v>
      </c>
      <c r="C30" s="12">
        <v>2.0649999999999999</v>
      </c>
      <c r="D30" s="12">
        <v>0.64410000000000001</v>
      </c>
      <c r="E30" s="12">
        <v>0.1032</v>
      </c>
      <c r="F30" s="12">
        <v>0.10009999999999999</v>
      </c>
      <c r="G30" s="12">
        <v>5.4999999999999997E-3</v>
      </c>
      <c r="H30" s="12">
        <v>1.8800000000000001E-2</v>
      </c>
      <c r="I30" s="12">
        <v>1.21E-2</v>
      </c>
      <c r="J30" s="12">
        <v>1.2699999999999999E-2</v>
      </c>
      <c r="K30" s="12"/>
      <c r="L30" s="12">
        <v>0.68059999999999998</v>
      </c>
      <c r="M30" s="12">
        <v>0.13789999999999999</v>
      </c>
      <c r="N30" s="11">
        <v>0.69769999999999999</v>
      </c>
      <c r="O30" s="14"/>
      <c r="P30" s="13">
        <v>34.24</v>
      </c>
      <c r="Q30" s="49">
        <f t="shared" si="0"/>
        <v>9.5111111111111111</v>
      </c>
      <c r="R30" s="14"/>
      <c r="S30" s="13">
        <v>37.97</v>
      </c>
      <c r="T30" s="49">
        <f t="shared" si="1"/>
        <v>10.547222222222222</v>
      </c>
      <c r="U30" s="16"/>
      <c r="V30" s="47">
        <v>49.9</v>
      </c>
      <c r="W30" s="49">
        <f t="shared" si="2"/>
        <v>13.861111111111111</v>
      </c>
      <c r="X30" s="16"/>
      <c r="Y30" s="13"/>
      <c r="Z30" s="13"/>
      <c r="AA30" s="13"/>
      <c r="AB30" s="15"/>
      <c r="AC30" s="58">
        <v>527.55799999999999</v>
      </c>
      <c r="AD30" s="17">
        <f t="shared" si="3"/>
        <v>99.999999999999986</v>
      </c>
      <c r="AE30" s="18" t="str">
        <f t="shared" si="4"/>
        <v>ОК</v>
      </c>
      <c r="AF30" s="19"/>
      <c r="AG30" s="19"/>
      <c r="AH30" s="19"/>
    </row>
    <row r="31" spans="1:34" x14ac:dyDescent="0.25">
      <c r="A31" s="11">
        <v>21</v>
      </c>
      <c r="B31" s="12">
        <v>96.239500000000007</v>
      </c>
      <c r="C31" s="12">
        <v>2.0447000000000002</v>
      </c>
      <c r="D31" s="12">
        <v>0.63439999999999996</v>
      </c>
      <c r="E31" s="12">
        <v>0.1019</v>
      </c>
      <c r="F31" s="12">
        <v>9.8699999999999996E-2</v>
      </c>
      <c r="G31" s="12">
        <v>5.1999999999999998E-3</v>
      </c>
      <c r="H31" s="12">
        <v>1.8700000000000001E-2</v>
      </c>
      <c r="I31" s="12">
        <v>1.2200000000000001E-2</v>
      </c>
      <c r="J31" s="12">
        <v>1.2500000000000001E-2</v>
      </c>
      <c r="K31" s="12"/>
      <c r="L31" s="12">
        <v>0.68369999999999997</v>
      </c>
      <c r="M31" s="12">
        <v>0.13650000000000001</v>
      </c>
      <c r="N31" s="11">
        <v>0.69740000000000002</v>
      </c>
      <c r="O31" s="14"/>
      <c r="P31" s="13">
        <v>34.229999999999997</v>
      </c>
      <c r="Q31" s="49">
        <f t="shared" si="0"/>
        <v>9.5083333333333329</v>
      </c>
      <c r="R31" s="14"/>
      <c r="S31" s="13">
        <v>37.96</v>
      </c>
      <c r="T31" s="49">
        <f t="shared" si="1"/>
        <v>10.544444444444444</v>
      </c>
      <c r="U31" s="16"/>
      <c r="V31" s="13">
        <v>49.89</v>
      </c>
      <c r="W31" s="49">
        <f t="shared" si="2"/>
        <v>13.858333333333333</v>
      </c>
      <c r="X31" s="16">
        <v>-10.4</v>
      </c>
      <c r="Y31" s="13"/>
      <c r="Z31" s="13"/>
      <c r="AA31" s="13"/>
      <c r="AB31" s="15"/>
      <c r="AC31" s="58">
        <v>547.41949999999997</v>
      </c>
      <c r="AD31" s="17">
        <f t="shared" si="3"/>
        <v>100.00000000000001</v>
      </c>
      <c r="AE31" s="18" t="str">
        <f t="shared" si="4"/>
        <v>ОК</v>
      </c>
      <c r="AF31" s="19"/>
      <c r="AG31" s="19"/>
      <c r="AH31" s="19"/>
    </row>
    <row r="32" spans="1:34" x14ac:dyDescent="0.25">
      <c r="A32" s="11">
        <v>22</v>
      </c>
      <c r="B32" s="12">
        <v>96.244799999999998</v>
      </c>
      <c r="C32" s="12">
        <v>2.0440999999999998</v>
      </c>
      <c r="D32" s="12">
        <v>0.63260000000000005</v>
      </c>
      <c r="E32" s="12">
        <v>0.1018</v>
      </c>
      <c r="F32" s="12">
        <v>9.8500000000000004E-2</v>
      </c>
      <c r="G32" s="12">
        <v>5.1000000000000004E-3</v>
      </c>
      <c r="H32" s="12">
        <v>1.8499999999999999E-2</v>
      </c>
      <c r="I32" s="12">
        <v>1.1900000000000001E-2</v>
      </c>
      <c r="J32" s="12">
        <v>1.2800000000000001E-2</v>
      </c>
      <c r="K32" s="12"/>
      <c r="L32" s="12">
        <v>0.68079999999999996</v>
      </c>
      <c r="M32" s="12">
        <v>0.1371</v>
      </c>
      <c r="N32" s="11">
        <v>0.69730000000000003</v>
      </c>
      <c r="O32" s="14"/>
      <c r="P32" s="13">
        <v>34.229999999999997</v>
      </c>
      <c r="Q32" s="49">
        <f t="shared" si="0"/>
        <v>9.5083333333333329</v>
      </c>
      <c r="R32" s="14"/>
      <c r="S32" s="13">
        <v>37.96</v>
      </c>
      <c r="T32" s="49">
        <f t="shared" si="1"/>
        <v>10.544444444444444</v>
      </c>
      <c r="U32" s="16"/>
      <c r="V32" s="13">
        <v>49.89</v>
      </c>
      <c r="W32" s="49">
        <f t="shared" si="2"/>
        <v>13.858333333333333</v>
      </c>
      <c r="X32" s="16"/>
      <c r="Y32" s="13"/>
      <c r="Z32" s="13"/>
      <c r="AA32" s="13"/>
      <c r="AB32" s="15"/>
      <c r="AC32" s="58">
        <v>574.89350000000002</v>
      </c>
      <c r="AD32" s="17">
        <f t="shared" si="3"/>
        <v>100</v>
      </c>
      <c r="AE32" s="18" t="str">
        <f t="shared" si="4"/>
        <v>ОК</v>
      </c>
      <c r="AF32" s="19"/>
      <c r="AG32" s="19"/>
      <c r="AH32" s="19"/>
    </row>
    <row r="33" spans="1:34" x14ac:dyDescent="0.25">
      <c r="A33" s="11">
        <v>23</v>
      </c>
      <c r="B33" s="12">
        <v>96.134200000000007</v>
      </c>
      <c r="C33" s="12">
        <v>2.1175000000000002</v>
      </c>
      <c r="D33" s="12">
        <v>0.65639999999999998</v>
      </c>
      <c r="E33" s="12">
        <v>0.10589999999999999</v>
      </c>
      <c r="F33" s="12">
        <v>0.10290000000000001</v>
      </c>
      <c r="G33" s="12">
        <v>5.5999999999999999E-3</v>
      </c>
      <c r="H33" s="12">
        <v>1.9400000000000001E-2</v>
      </c>
      <c r="I33" s="12">
        <v>1.26E-2</v>
      </c>
      <c r="J33" s="12">
        <v>1.32E-2</v>
      </c>
      <c r="K33" s="12"/>
      <c r="L33" s="12">
        <v>0.67730000000000001</v>
      </c>
      <c r="M33" s="12">
        <v>0.14299999999999999</v>
      </c>
      <c r="N33" s="11">
        <v>0.69830000000000003</v>
      </c>
      <c r="O33" s="14"/>
      <c r="P33" s="13">
        <v>34.270000000000003</v>
      </c>
      <c r="Q33" s="49">
        <f t="shared" si="0"/>
        <v>9.5194444444444457</v>
      </c>
      <c r="R33" s="14"/>
      <c r="S33" s="47">
        <v>38</v>
      </c>
      <c r="T33" s="49">
        <f t="shared" si="1"/>
        <v>10.555555555555555</v>
      </c>
      <c r="U33" s="16"/>
      <c r="V33" s="13">
        <v>49.91</v>
      </c>
      <c r="W33" s="49">
        <f t="shared" si="2"/>
        <v>13.863888888888887</v>
      </c>
      <c r="X33" s="16"/>
      <c r="Y33" s="13"/>
      <c r="Z33" s="13"/>
      <c r="AA33" s="13"/>
      <c r="AB33" s="21">
        <v>0</v>
      </c>
      <c r="AC33" s="58">
        <v>624.45810000000006</v>
      </c>
      <c r="AD33" s="17">
        <f>SUM(B33:M33)+$K$42+$N$42</f>
        <v>100.00000000000004</v>
      </c>
      <c r="AE33" s="18" t="str">
        <f>IF(AD33=100,"ОК"," ")</f>
        <v>ОК</v>
      </c>
      <c r="AF33" s="19"/>
      <c r="AG33" s="19"/>
      <c r="AH33" s="19"/>
    </row>
    <row r="34" spans="1:34" x14ac:dyDescent="0.25">
      <c r="A34" s="11">
        <v>24</v>
      </c>
      <c r="B34" s="12">
        <v>96.227199999999996</v>
      </c>
      <c r="C34" s="12">
        <v>2.0663</v>
      </c>
      <c r="D34" s="12">
        <v>0.64410000000000001</v>
      </c>
      <c r="E34" s="12">
        <v>0.1037</v>
      </c>
      <c r="F34" s="12">
        <v>0.10059999999999999</v>
      </c>
      <c r="G34" s="12">
        <v>5.4999999999999997E-3</v>
      </c>
      <c r="H34" s="12">
        <v>1.89E-2</v>
      </c>
      <c r="I34" s="12">
        <v>1.26E-2</v>
      </c>
      <c r="J34" s="12">
        <v>1.21E-2</v>
      </c>
      <c r="K34" s="12"/>
      <c r="L34" s="12">
        <v>0.66310000000000002</v>
      </c>
      <c r="M34" s="12">
        <v>0.13389999999999999</v>
      </c>
      <c r="N34" s="11">
        <v>0.6976</v>
      </c>
      <c r="O34" s="14"/>
      <c r="P34" s="13">
        <v>34.25</v>
      </c>
      <c r="Q34" s="49">
        <f t="shared" si="0"/>
        <v>9.5138888888888893</v>
      </c>
      <c r="R34" s="14"/>
      <c r="S34" s="13">
        <v>37.979999999999997</v>
      </c>
      <c r="T34" s="49">
        <f t="shared" si="1"/>
        <v>10.549999999999999</v>
      </c>
      <c r="U34" s="16"/>
      <c r="V34" s="13">
        <v>49.91</v>
      </c>
      <c r="W34" s="49">
        <f t="shared" si="2"/>
        <v>13.863888888888887</v>
      </c>
      <c r="X34" s="16"/>
      <c r="Y34" s="13"/>
      <c r="Z34" s="13"/>
      <c r="AA34" s="13"/>
      <c r="AB34" s="15"/>
      <c r="AC34" s="58">
        <v>660.39199999999994</v>
      </c>
      <c r="AD34" s="17">
        <f t="shared" si="3"/>
        <v>100</v>
      </c>
      <c r="AE34" s="18" t="str">
        <f t="shared" si="4"/>
        <v>ОК</v>
      </c>
      <c r="AF34" s="19"/>
      <c r="AG34" s="19"/>
      <c r="AH34" s="19"/>
    </row>
    <row r="35" spans="1:34" x14ac:dyDescent="0.25">
      <c r="A35" s="11">
        <v>25</v>
      </c>
      <c r="B35" s="12">
        <v>96.142899999999997</v>
      </c>
      <c r="C35" s="12">
        <v>2.1149</v>
      </c>
      <c r="D35" s="12">
        <v>0.6583</v>
      </c>
      <c r="E35" s="12">
        <v>0.1062</v>
      </c>
      <c r="F35" s="12">
        <v>0.1033</v>
      </c>
      <c r="G35" s="12">
        <v>5.4999999999999997E-3</v>
      </c>
      <c r="H35" s="12">
        <v>1.9400000000000001E-2</v>
      </c>
      <c r="I35" s="12">
        <v>1.29E-2</v>
      </c>
      <c r="J35" s="12">
        <v>1.2699999999999999E-2</v>
      </c>
      <c r="K35" s="12"/>
      <c r="L35" s="12">
        <v>0.67220000000000002</v>
      </c>
      <c r="M35" s="12">
        <v>0.13969999999999999</v>
      </c>
      <c r="N35" s="11">
        <v>0.69830000000000003</v>
      </c>
      <c r="O35" s="14"/>
      <c r="P35" s="13">
        <v>34.270000000000003</v>
      </c>
      <c r="Q35" s="49">
        <f t="shared" si="0"/>
        <v>9.5194444444444457</v>
      </c>
      <c r="R35" s="14"/>
      <c r="S35" s="13">
        <v>38.01</v>
      </c>
      <c r="T35" s="49">
        <f t="shared" si="1"/>
        <v>10.558333333333332</v>
      </c>
      <c r="U35" s="16"/>
      <c r="V35" s="13">
        <v>49.92</v>
      </c>
      <c r="W35" s="49">
        <f t="shared" si="2"/>
        <v>13.866666666666667</v>
      </c>
      <c r="X35" s="16"/>
      <c r="Y35" s="13"/>
      <c r="Z35" s="13"/>
      <c r="AA35" s="13"/>
      <c r="AB35" s="15"/>
      <c r="AC35" s="58">
        <v>653.69890000000009</v>
      </c>
      <c r="AD35" s="17">
        <f t="shared" si="3"/>
        <v>100.00000000000001</v>
      </c>
      <c r="AE35" s="18" t="str">
        <f t="shared" si="4"/>
        <v>ОК</v>
      </c>
      <c r="AF35" s="19"/>
      <c r="AG35" s="19"/>
      <c r="AH35" s="19"/>
    </row>
    <row r="36" spans="1:34" x14ac:dyDescent="0.25">
      <c r="A36" s="11">
        <v>26</v>
      </c>
      <c r="B36" s="12">
        <v>96.235200000000006</v>
      </c>
      <c r="C36" s="12">
        <v>2.0630999999999999</v>
      </c>
      <c r="D36" s="12">
        <v>0.63970000000000005</v>
      </c>
      <c r="E36" s="12">
        <v>0.1031</v>
      </c>
      <c r="F36" s="12">
        <v>9.98E-2</v>
      </c>
      <c r="G36" s="12">
        <v>5.4999999999999997E-3</v>
      </c>
      <c r="H36" s="12">
        <v>1.8700000000000001E-2</v>
      </c>
      <c r="I36" s="12">
        <v>1.23E-2</v>
      </c>
      <c r="J36" s="12">
        <v>1.26E-2</v>
      </c>
      <c r="K36" s="12"/>
      <c r="L36" s="12">
        <v>0.66010000000000002</v>
      </c>
      <c r="M36" s="12">
        <v>0.13789999999999999</v>
      </c>
      <c r="N36" s="11">
        <v>0.69750000000000001</v>
      </c>
      <c r="O36" s="14"/>
      <c r="P36" s="13">
        <v>34.25</v>
      </c>
      <c r="Q36" s="49">
        <f t="shared" si="0"/>
        <v>9.5138888888888893</v>
      </c>
      <c r="R36" s="14"/>
      <c r="S36" s="13">
        <v>37.979999999999997</v>
      </c>
      <c r="T36" s="49">
        <f t="shared" si="1"/>
        <v>10.549999999999999</v>
      </c>
      <c r="U36" s="16"/>
      <c r="V36" s="13">
        <v>49.91</v>
      </c>
      <c r="W36" s="49">
        <f t="shared" si="2"/>
        <v>13.863888888888887</v>
      </c>
      <c r="X36" s="16"/>
      <c r="Y36" s="13"/>
      <c r="Z36" s="13"/>
      <c r="AA36" s="13"/>
      <c r="AB36" s="15"/>
      <c r="AC36" s="58">
        <v>654.2897999999999</v>
      </c>
      <c r="AD36" s="17">
        <f t="shared" si="3"/>
        <v>100.00000000000001</v>
      </c>
      <c r="AE36" s="18" t="str">
        <f t="shared" si="4"/>
        <v>ОК</v>
      </c>
      <c r="AF36" s="19"/>
      <c r="AG36" s="19"/>
      <c r="AH36" s="19"/>
    </row>
    <row r="37" spans="1:34" x14ac:dyDescent="0.25">
      <c r="A37" s="11">
        <v>27</v>
      </c>
      <c r="B37" s="12">
        <v>96.331100000000006</v>
      </c>
      <c r="C37" s="12">
        <v>2.0024999999999999</v>
      </c>
      <c r="D37" s="12">
        <v>0.61629999999999996</v>
      </c>
      <c r="E37" s="12">
        <v>9.9000000000000005E-2</v>
      </c>
      <c r="F37" s="12">
        <v>9.5699999999999993E-2</v>
      </c>
      <c r="G37" s="12">
        <v>5.3E-3</v>
      </c>
      <c r="H37" s="12">
        <v>1.7999999999999999E-2</v>
      </c>
      <c r="I37" s="12">
        <v>1.15E-2</v>
      </c>
      <c r="J37" s="12">
        <v>1.23E-2</v>
      </c>
      <c r="K37" s="12"/>
      <c r="L37" s="12">
        <v>0.66190000000000004</v>
      </c>
      <c r="M37" s="12">
        <v>0.13439999999999999</v>
      </c>
      <c r="N37" s="11">
        <v>0.6966</v>
      </c>
      <c r="O37" s="14"/>
      <c r="P37" s="13">
        <v>34.21</v>
      </c>
      <c r="Q37" s="49">
        <f t="shared" si="0"/>
        <v>9.5027777777777782</v>
      </c>
      <c r="R37" s="14"/>
      <c r="S37" s="13">
        <v>37.94</v>
      </c>
      <c r="T37" s="49">
        <f t="shared" si="1"/>
        <v>10.538888888888888</v>
      </c>
      <c r="U37" s="16"/>
      <c r="V37" s="13">
        <v>49.89</v>
      </c>
      <c r="W37" s="49">
        <f t="shared" si="2"/>
        <v>13.858333333333333</v>
      </c>
      <c r="X37" s="16"/>
      <c r="Y37" s="13"/>
      <c r="Z37" s="13"/>
      <c r="AA37" s="13"/>
      <c r="AB37" s="15"/>
      <c r="AC37" s="58">
        <v>653.28970000000015</v>
      </c>
      <c r="AD37" s="17">
        <f t="shared" si="3"/>
        <v>100</v>
      </c>
      <c r="AE37" s="18" t="str">
        <f t="shared" si="4"/>
        <v>ОК</v>
      </c>
      <c r="AF37" s="19"/>
      <c r="AG37" s="19"/>
      <c r="AH37" s="19"/>
    </row>
    <row r="38" spans="1:34" x14ac:dyDescent="0.25">
      <c r="A38" s="11">
        <v>28</v>
      </c>
      <c r="B38" s="12">
        <v>96.350700000000003</v>
      </c>
      <c r="C38" s="12">
        <v>1.9855</v>
      </c>
      <c r="D38" s="12">
        <v>0.61250000000000004</v>
      </c>
      <c r="E38" s="12">
        <v>9.8400000000000001E-2</v>
      </c>
      <c r="F38" s="12">
        <v>9.5200000000000007E-2</v>
      </c>
      <c r="G38" s="12">
        <v>5.4000000000000003E-3</v>
      </c>
      <c r="H38" s="12">
        <v>1.7899999999999999E-2</v>
      </c>
      <c r="I38" s="12">
        <v>1.1900000000000001E-2</v>
      </c>
      <c r="J38" s="12">
        <v>1.09E-2</v>
      </c>
      <c r="K38" s="12"/>
      <c r="L38" s="12">
        <v>0.66910000000000003</v>
      </c>
      <c r="M38" s="12">
        <v>0.1305</v>
      </c>
      <c r="N38" s="11">
        <v>0.69640000000000002</v>
      </c>
      <c r="O38" s="14"/>
      <c r="P38" s="47">
        <v>34.200000000000003</v>
      </c>
      <c r="Q38" s="49">
        <f t="shared" si="0"/>
        <v>9.5</v>
      </c>
      <c r="R38" s="14"/>
      <c r="S38" s="13">
        <v>37.93</v>
      </c>
      <c r="T38" s="49">
        <f t="shared" si="1"/>
        <v>10.536111111111111</v>
      </c>
      <c r="U38" s="16"/>
      <c r="V38" s="13">
        <v>49.88</v>
      </c>
      <c r="W38" s="49">
        <f t="shared" si="2"/>
        <v>13.855555555555556</v>
      </c>
      <c r="X38" s="16">
        <v>-10.199999999999999</v>
      </c>
      <c r="Y38" s="13"/>
      <c r="Z38" s="13"/>
      <c r="AA38" s="13"/>
      <c r="AB38" s="15"/>
      <c r="AC38" s="58">
        <v>738.68110000000001</v>
      </c>
      <c r="AD38" s="17">
        <f t="shared" si="3"/>
        <v>100</v>
      </c>
      <c r="AE38" s="18" t="str">
        <f t="shared" si="4"/>
        <v>ОК</v>
      </c>
      <c r="AF38" s="19"/>
      <c r="AG38" s="19"/>
      <c r="AH38" s="19"/>
    </row>
    <row r="39" spans="1:34" x14ac:dyDescent="0.25">
      <c r="A39" s="11">
        <v>29</v>
      </c>
      <c r="B39" s="12">
        <v>96.340199999999996</v>
      </c>
      <c r="C39" s="12">
        <v>1.9798</v>
      </c>
      <c r="D39" s="12">
        <v>0.61809999999999998</v>
      </c>
      <c r="E39" s="12">
        <v>9.9299999999999999E-2</v>
      </c>
      <c r="F39" s="12">
        <v>9.6600000000000005E-2</v>
      </c>
      <c r="G39" s="12">
        <v>5.7999999999999996E-3</v>
      </c>
      <c r="H39" s="12">
        <v>1.8100000000000002E-2</v>
      </c>
      <c r="I39" s="12">
        <v>1.24E-2</v>
      </c>
      <c r="J39" s="12">
        <v>1.0200000000000001E-2</v>
      </c>
      <c r="K39" s="12"/>
      <c r="L39" s="12">
        <v>0.67700000000000005</v>
      </c>
      <c r="M39" s="12">
        <v>0.1305</v>
      </c>
      <c r="N39" s="11">
        <v>0.6966</v>
      </c>
      <c r="O39" s="14"/>
      <c r="P39" s="47">
        <v>34.200000000000003</v>
      </c>
      <c r="Q39" s="49">
        <f t="shared" si="0"/>
        <v>9.5</v>
      </c>
      <c r="R39" s="14"/>
      <c r="S39" s="13">
        <v>37.93</v>
      </c>
      <c r="T39" s="49">
        <f t="shared" si="1"/>
        <v>10.536111111111111</v>
      </c>
      <c r="U39" s="16"/>
      <c r="V39" s="13">
        <v>49.88</v>
      </c>
      <c r="W39" s="49">
        <f t="shared" si="2"/>
        <v>13.855555555555556</v>
      </c>
      <c r="X39" s="16"/>
      <c r="Y39" s="13"/>
      <c r="Z39" s="13"/>
      <c r="AA39" s="13"/>
      <c r="AB39" s="15"/>
      <c r="AC39" s="58">
        <v>789.1422</v>
      </c>
      <c r="AD39" s="17">
        <f t="shared" si="3"/>
        <v>99.999999999999986</v>
      </c>
      <c r="AE39" s="18" t="str">
        <f t="shared" si="4"/>
        <v>ОК</v>
      </c>
      <c r="AF39" s="19"/>
      <c r="AG39" s="19"/>
      <c r="AH39" s="19"/>
    </row>
    <row r="40" spans="1:34" x14ac:dyDescent="0.25">
      <c r="A40" s="11">
        <v>30</v>
      </c>
      <c r="B40" s="20">
        <v>96.261099999999999</v>
      </c>
      <c r="C40" s="12">
        <v>2.0278999999999998</v>
      </c>
      <c r="D40" s="12">
        <v>0.63719999999999999</v>
      </c>
      <c r="E40" s="12">
        <v>0.1027</v>
      </c>
      <c r="F40" s="12">
        <v>0.1002</v>
      </c>
      <c r="G40" s="12">
        <v>5.5999999999999999E-3</v>
      </c>
      <c r="H40" s="12">
        <v>1.8800000000000001E-2</v>
      </c>
      <c r="I40" s="12">
        <v>1.26E-2</v>
      </c>
      <c r="J40" s="12">
        <v>1.1599999999999999E-2</v>
      </c>
      <c r="K40" s="12"/>
      <c r="L40" s="12">
        <v>0.67510000000000003</v>
      </c>
      <c r="M40" s="21">
        <v>0.13519999999999999</v>
      </c>
      <c r="N40" s="11">
        <v>0.69730000000000003</v>
      </c>
      <c r="O40" s="14"/>
      <c r="P40" s="13">
        <v>34.229999999999997</v>
      </c>
      <c r="Q40" s="49">
        <f t="shared" si="0"/>
        <v>9.5083333333333329</v>
      </c>
      <c r="R40" s="14"/>
      <c r="S40" s="13">
        <v>37.96</v>
      </c>
      <c r="T40" s="49">
        <f t="shared" si="1"/>
        <v>10.544444444444444</v>
      </c>
      <c r="U40" s="16"/>
      <c r="V40" s="13">
        <v>49.89</v>
      </c>
      <c r="W40" s="49">
        <f t="shared" si="2"/>
        <v>13.858333333333333</v>
      </c>
      <c r="X40" s="16"/>
      <c r="Y40" s="13"/>
      <c r="Z40" s="13">
        <v>0.192</v>
      </c>
      <c r="AA40" s="13">
        <v>0.246</v>
      </c>
      <c r="AB40" s="15"/>
      <c r="AC40" s="58">
        <v>828.46689999999978</v>
      </c>
      <c r="AD40" s="17">
        <f t="shared" si="3"/>
        <v>100</v>
      </c>
      <c r="AE40" s="18" t="str">
        <f t="shared" si="4"/>
        <v>ОК</v>
      </c>
      <c r="AF40" s="19"/>
      <c r="AG40" s="19"/>
      <c r="AH40" s="19"/>
    </row>
    <row r="41" spans="1:34" ht="15.75" thickBot="1" x14ac:dyDescent="0.3">
      <c r="A41" s="22">
        <v>31</v>
      </c>
      <c r="B41" s="23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5"/>
      <c r="N41" s="22"/>
      <c r="O41" s="26"/>
      <c r="P41" s="27"/>
      <c r="Q41" s="50"/>
      <c r="R41" s="26"/>
      <c r="S41" s="27"/>
      <c r="T41" s="51"/>
      <c r="U41" s="28"/>
      <c r="V41" s="27"/>
      <c r="W41" s="51"/>
      <c r="X41" s="28"/>
      <c r="Y41" s="27"/>
      <c r="Z41" s="27"/>
      <c r="AA41" s="53"/>
      <c r="AB41" s="54"/>
      <c r="AC41" s="55"/>
      <c r="AD41" s="17">
        <f t="shared" si="3"/>
        <v>1.2E-2</v>
      </c>
      <c r="AE41" s="18" t="str">
        <f t="shared" si="4"/>
        <v xml:space="preserve"> </v>
      </c>
      <c r="AF41" s="19"/>
      <c r="AG41" s="19"/>
      <c r="AH41" s="19"/>
    </row>
    <row r="42" spans="1:34" ht="15" customHeight="1" thickBot="1" x14ac:dyDescent="0.3">
      <c r="A42" s="76" t="s">
        <v>20</v>
      </c>
      <c r="B42" s="77"/>
      <c r="C42" s="77"/>
      <c r="D42" s="77"/>
      <c r="E42" s="77"/>
      <c r="F42" s="77"/>
      <c r="G42" s="77"/>
      <c r="H42" s="78"/>
      <c r="I42" s="76" t="s">
        <v>21</v>
      </c>
      <c r="J42" s="77"/>
      <c r="K42" s="29">
        <v>0.01</v>
      </c>
      <c r="L42" s="63" t="s">
        <v>22</v>
      </c>
      <c r="M42" s="79"/>
      <c r="N42" s="30">
        <v>2E-3</v>
      </c>
      <c r="O42" s="80"/>
      <c r="P42" s="67">
        <f>SUMPRODUCT(P11:P41,AC11:AC41)/SUM(AC11:AC41)</f>
        <v>34.258329115277675</v>
      </c>
      <c r="Q42" s="67">
        <f>SUMPRODUCT(Q11:Q41,AC11:AC41)/SUM(AC11:AC41)</f>
        <v>9.5162025320215751</v>
      </c>
      <c r="R42" s="69">
        <f>SUMPRODUCT(R11:R41,AC11:AC41)/SUM(AC11:AC41)</f>
        <v>0</v>
      </c>
      <c r="S42" s="67">
        <f>SUMPRODUCT(S11:S41,AC11:AC41)/SUM(AC11:AC41)</f>
        <v>37.990459133985425</v>
      </c>
      <c r="T42" s="71">
        <f>SUMPRODUCT(T11:T41,AC11:AC41)/SUM(AC11:AC41)</f>
        <v>10.552905314995952</v>
      </c>
      <c r="U42" s="31"/>
      <c r="V42" s="32"/>
      <c r="W42" s="32"/>
      <c r="X42" s="32"/>
      <c r="Y42" s="32"/>
      <c r="Z42" s="32"/>
      <c r="AA42" s="63" t="s">
        <v>53</v>
      </c>
      <c r="AB42" s="64"/>
      <c r="AC42" s="56">
        <v>19211.225999999999</v>
      </c>
      <c r="AD42" s="17"/>
      <c r="AE42" s="18"/>
      <c r="AF42" s="19"/>
      <c r="AG42" s="19"/>
      <c r="AH42" s="19"/>
    </row>
    <row r="43" spans="1:34" ht="19.5" customHeight="1" thickBot="1" x14ac:dyDescent="0.3">
      <c r="A43" s="33"/>
      <c r="B43" s="34"/>
      <c r="C43" s="34"/>
      <c r="D43" s="34"/>
      <c r="E43" s="34"/>
      <c r="F43" s="34"/>
      <c r="G43" s="34"/>
      <c r="H43" s="73" t="s">
        <v>23</v>
      </c>
      <c r="I43" s="74"/>
      <c r="J43" s="74"/>
      <c r="K43" s="74"/>
      <c r="L43" s="74"/>
      <c r="M43" s="74"/>
      <c r="N43" s="75"/>
      <c r="O43" s="81"/>
      <c r="P43" s="68"/>
      <c r="Q43" s="68"/>
      <c r="R43" s="70"/>
      <c r="S43" s="68"/>
      <c r="T43" s="72"/>
      <c r="U43" s="31"/>
      <c r="V43" s="34"/>
      <c r="W43" s="34"/>
      <c r="X43" s="34"/>
      <c r="Y43" s="34"/>
      <c r="Z43" s="34"/>
      <c r="AA43" s="34"/>
      <c r="AB43" s="34"/>
      <c r="AC43" s="35"/>
    </row>
    <row r="44" spans="1:34" ht="4.5" customHeight="1" x14ac:dyDescent="0.25"/>
    <row r="45" spans="1:34" x14ac:dyDescent="0.25">
      <c r="B45" s="6" t="s">
        <v>55</v>
      </c>
      <c r="M45" s="3" t="s">
        <v>56</v>
      </c>
      <c r="O45" s="3" t="s">
        <v>57</v>
      </c>
      <c r="U45" s="3" t="s">
        <v>58</v>
      </c>
      <c r="V45" s="59"/>
    </row>
    <row r="46" spans="1:34" x14ac:dyDescent="0.25">
      <c r="D46" s="36" t="s">
        <v>24</v>
      </c>
      <c r="O46" s="36" t="s">
        <v>25</v>
      </c>
      <c r="R46" s="36" t="s">
        <v>26</v>
      </c>
      <c r="U46" s="3" t="s">
        <v>27</v>
      </c>
      <c r="V46" s="36"/>
    </row>
    <row r="47" spans="1:34" x14ac:dyDescent="0.25">
      <c r="B47" s="6" t="s">
        <v>59</v>
      </c>
      <c r="O47" s="3" t="s">
        <v>60</v>
      </c>
      <c r="U47" s="3" t="s">
        <v>58</v>
      </c>
    </row>
    <row r="48" spans="1:34" x14ac:dyDescent="0.25">
      <c r="E48" s="36" t="s">
        <v>28</v>
      </c>
      <c r="O48" s="36" t="s">
        <v>25</v>
      </c>
      <c r="R48" s="36" t="s">
        <v>26</v>
      </c>
      <c r="U48" s="3" t="s">
        <v>27</v>
      </c>
      <c r="V48" s="36"/>
    </row>
    <row r="49" spans="2:22" x14ac:dyDescent="0.25">
      <c r="B49" s="6" t="s">
        <v>61</v>
      </c>
      <c r="O49" s="3" t="s">
        <v>62</v>
      </c>
      <c r="U49" s="3" t="s">
        <v>58</v>
      </c>
    </row>
    <row r="50" spans="2:22" x14ac:dyDescent="0.25">
      <c r="E50" s="36" t="s">
        <v>63</v>
      </c>
      <c r="O50" s="36" t="s">
        <v>25</v>
      </c>
      <c r="R50" s="36" t="s">
        <v>26</v>
      </c>
      <c r="U50" s="3" t="s">
        <v>27</v>
      </c>
      <c r="V50" s="36"/>
    </row>
    <row r="54" spans="2:22" x14ac:dyDescent="0.25">
      <c r="B54" s="3" t="s">
        <v>64</v>
      </c>
    </row>
  </sheetData>
  <mergeCells count="47">
    <mergeCell ref="G9:G10"/>
    <mergeCell ref="A7:A10"/>
    <mergeCell ref="B7:M8"/>
    <mergeCell ref="N7:W7"/>
    <mergeCell ref="X7:X10"/>
    <mergeCell ref="H9:H10"/>
    <mergeCell ref="I9:I10"/>
    <mergeCell ref="J9:J10"/>
    <mergeCell ref="K9:K10"/>
    <mergeCell ref="B9:B10"/>
    <mergeCell ref="C9:C10"/>
    <mergeCell ref="D9:D10"/>
    <mergeCell ref="E9:E10"/>
    <mergeCell ref="F9:F10"/>
    <mergeCell ref="R9:R10"/>
    <mergeCell ref="L9:L10"/>
    <mergeCell ref="AA7:AA10"/>
    <mergeCell ref="AB7:AB10"/>
    <mergeCell ref="AC7:AC10"/>
    <mergeCell ref="N8:N10"/>
    <mergeCell ref="Y7:Y10"/>
    <mergeCell ref="Z7:Z10"/>
    <mergeCell ref="T9:T10"/>
    <mergeCell ref="U9:U10"/>
    <mergeCell ref="V9:V10"/>
    <mergeCell ref="W9:W10"/>
    <mergeCell ref="M9:M10"/>
    <mergeCell ref="O9:O10"/>
    <mergeCell ref="P9:P10"/>
    <mergeCell ref="Q9:Q10"/>
    <mergeCell ref="S9:S10"/>
    <mergeCell ref="AA42:AB42"/>
    <mergeCell ref="K1:U1"/>
    <mergeCell ref="K2:U2"/>
    <mergeCell ref="K5:U5"/>
    <mergeCell ref="I3:W3"/>
    <mergeCell ref="K4:U4"/>
    <mergeCell ref="Q42:Q43"/>
    <mergeCell ref="R42:R43"/>
    <mergeCell ref="S42:S43"/>
    <mergeCell ref="T42:T43"/>
    <mergeCell ref="H43:N43"/>
    <mergeCell ref="A42:H42"/>
    <mergeCell ref="I42:J42"/>
    <mergeCell ref="L42:M42"/>
    <mergeCell ref="O42:O43"/>
    <mergeCell ref="P42:P43"/>
  </mergeCells>
  <printOptions horizontalCentered="1" verticalCentered="1"/>
  <pageMargins left="0.47244094488188981" right="0.19685039370078741" top="0.15748031496062992" bottom="0.15748031496062992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4"/>
  <sheetViews>
    <sheetView tabSelected="1" topLeftCell="L28" zoomScale="110" zoomScaleNormal="110" zoomScaleSheetLayoutView="90" workbookViewId="0">
      <selection activeCell="AA46" sqref="AA46"/>
    </sheetView>
  </sheetViews>
  <sheetFormatPr defaultRowHeight="15" x14ac:dyDescent="0.25"/>
  <cols>
    <col min="1" max="1" width="4.85546875" style="3" customWidth="1"/>
    <col min="2" max="13" width="7.7109375" style="3" customWidth="1"/>
    <col min="14" max="23" width="7.5703125" style="3" customWidth="1"/>
    <col min="24" max="24" width="6" style="3" customWidth="1"/>
    <col min="25" max="25" width="6.85546875" style="3" customWidth="1"/>
    <col min="26" max="26" width="8.140625" style="3" customWidth="1"/>
    <col min="27" max="28" width="6.85546875" style="3" customWidth="1"/>
    <col min="29" max="29" width="9.85546875" style="3" customWidth="1"/>
    <col min="30" max="30" width="9.140625" style="3"/>
    <col min="31" max="31" width="7.5703125" style="3" bestFit="1" customWidth="1"/>
    <col min="32" max="32" width="9.5703125" style="3" bestFit="1" customWidth="1"/>
    <col min="33" max="33" width="7.5703125" style="3" bestFit="1" customWidth="1"/>
    <col min="34" max="34" width="10.28515625" style="3" bestFit="1" customWidth="1"/>
    <col min="35" max="16384" width="9.140625" style="3"/>
  </cols>
  <sheetData>
    <row r="1" spans="1:34" x14ac:dyDescent="0.25">
      <c r="A1" s="1" t="s">
        <v>0</v>
      </c>
      <c r="B1" s="2"/>
      <c r="C1" s="2"/>
      <c r="D1" s="2"/>
      <c r="K1" s="65" t="s">
        <v>1</v>
      </c>
      <c r="L1" s="65"/>
      <c r="M1" s="65"/>
      <c r="N1" s="65"/>
      <c r="O1" s="65"/>
      <c r="P1" s="65"/>
      <c r="Q1" s="65"/>
      <c r="R1" s="65"/>
      <c r="S1" s="65"/>
      <c r="T1" s="65"/>
      <c r="U1" s="65"/>
    </row>
    <row r="2" spans="1:34" x14ac:dyDescent="0.25">
      <c r="A2" s="1" t="s">
        <v>30</v>
      </c>
      <c r="B2" s="2"/>
      <c r="C2" s="5"/>
      <c r="D2" s="2"/>
      <c r="F2" s="2"/>
      <c r="G2" s="2"/>
      <c r="H2" s="2"/>
      <c r="I2" s="2"/>
      <c r="J2" s="2"/>
      <c r="K2" s="66" t="s">
        <v>52</v>
      </c>
      <c r="L2" s="66"/>
      <c r="M2" s="66"/>
      <c r="N2" s="66"/>
      <c r="O2" s="66"/>
      <c r="P2" s="66"/>
      <c r="Q2" s="66"/>
      <c r="R2" s="66"/>
      <c r="S2" s="66"/>
      <c r="T2" s="66"/>
      <c r="U2" s="66"/>
      <c r="V2" s="7"/>
      <c r="W2" s="7"/>
      <c r="X2" s="7"/>
      <c r="Y2" s="7"/>
    </row>
    <row r="3" spans="1:34" ht="13.5" customHeight="1" x14ac:dyDescent="0.25">
      <c r="A3" s="1" t="s">
        <v>31</v>
      </c>
      <c r="C3" s="6"/>
      <c r="F3" s="2"/>
      <c r="G3" s="2"/>
      <c r="H3" s="2"/>
      <c r="I3" s="66" t="s">
        <v>51</v>
      </c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Z3" s="7"/>
      <c r="AA3" s="7"/>
      <c r="AB3" s="7"/>
      <c r="AC3" s="7"/>
    </row>
    <row r="4" spans="1:34" x14ac:dyDescent="0.25">
      <c r="A4" s="8" t="s">
        <v>2</v>
      </c>
      <c r="G4" s="2"/>
      <c r="H4" s="2"/>
      <c r="I4" s="46"/>
      <c r="J4" s="4"/>
      <c r="K4" s="65" t="s">
        <v>50</v>
      </c>
      <c r="L4" s="65"/>
      <c r="M4" s="65"/>
      <c r="N4" s="65"/>
      <c r="O4" s="65"/>
      <c r="P4" s="65"/>
      <c r="Q4" s="65"/>
      <c r="R4" s="65"/>
      <c r="S4" s="65"/>
      <c r="T4" s="65"/>
      <c r="U4" s="65"/>
      <c r="V4" s="4"/>
      <c r="W4" s="4" t="s">
        <v>54</v>
      </c>
      <c r="X4" s="7"/>
      <c r="Y4" s="7"/>
      <c r="Z4" s="7"/>
      <c r="AA4" s="7"/>
      <c r="AB4" s="7"/>
      <c r="AC4" s="7"/>
    </row>
    <row r="5" spans="1:34" x14ac:dyDescent="0.25">
      <c r="A5" s="8" t="s">
        <v>49</v>
      </c>
      <c r="F5" s="2"/>
      <c r="G5" s="2"/>
      <c r="H5" s="2"/>
      <c r="K5" s="66" t="s">
        <v>47</v>
      </c>
      <c r="L5" s="66"/>
      <c r="M5" s="66"/>
      <c r="N5" s="66"/>
      <c r="O5" s="66"/>
      <c r="P5" s="66"/>
      <c r="Q5" s="66"/>
      <c r="R5" s="66"/>
      <c r="S5" s="66"/>
      <c r="T5" s="66"/>
      <c r="U5" s="66"/>
      <c r="V5" s="7"/>
      <c r="W5" s="6" t="s">
        <v>65</v>
      </c>
      <c r="X5" s="7"/>
      <c r="Y5" s="7"/>
      <c r="Z5" s="7"/>
    </row>
    <row r="6" spans="1:34" ht="5.25" customHeight="1" thickBot="1" x14ac:dyDescent="0.3"/>
    <row r="7" spans="1:34" ht="34.5" customHeight="1" thickBot="1" x14ac:dyDescent="0.3">
      <c r="A7" s="104" t="s">
        <v>3</v>
      </c>
      <c r="B7" s="106" t="s">
        <v>4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8"/>
      <c r="N7" s="112" t="s">
        <v>5</v>
      </c>
      <c r="O7" s="113"/>
      <c r="P7" s="113"/>
      <c r="Q7" s="113"/>
      <c r="R7" s="113"/>
      <c r="S7" s="113"/>
      <c r="T7" s="113"/>
      <c r="U7" s="113"/>
      <c r="V7" s="113"/>
      <c r="W7" s="114"/>
      <c r="X7" s="115" t="s">
        <v>32</v>
      </c>
      <c r="Y7" s="98" t="s">
        <v>33</v>
      </c>
      <c r="Z7" s="101" t="s">
        <v>37</v>
      </c>
      <c r="AA7" s="90" t="s">
        <v>36</v>
      </c>
      <c r="AB7" s="82" t="s">
        <v>35</v>
      </c>
      <c r="AC7" s="94" t="s">
        <v>34</v>
      </c>
    </row>
    <row r="8" spans="1:34" ht="20.25" customHeight="1" thickBot="1" x14ac:dyDescent="0.3">
      <c r="A8" s="105"/>
      <c r="B8" s="109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1"/>
      <c r="N8" s="96" t="s">
        <v>29</v>
      </c>
      <c r="O8" s="9" t="s">
        <v>6</v>
      </c>
      <c r="P8" s="9"/>
      <c r="Q8" s="9"/>
      <c r="R8" s="9"/>
      <c r="S8" s="9"/>
      <c r="T8" s="9"/>
      <c r="U8" s="9"/>
      <c r="V8" s="9" t="s">
        <v>7</v>
      </c>
      <c r="W8" s="10"/>
      <c r="X8" s="116"/>
      <c r="Y8" s="99"/>
      <c r="Z8" s="102"/>
      <c r="AA8" s="91"/>
      <c r="AB8" s="93"/>
      <c r="AC8" s="95"/>
    </row>
    <row r="9" spans="1:34" ht="15" customHeight="1" x14ac:dyDescent="0.25">
      <c r="A9" s="105"/>
      <c r="B9" s="115" t="s">
        <v>8</v>
      </c>
      <c r="C9" s="90" t="s">
        <v>9</v>
      </c>
      <c r="D9" s="90" t="s">
        <v>10</v>
      </c>
      <c r="E9" s="90" t="s">
        <v>11</v>
      </c>
      <c r="F9" s="90" t="s">
        <v>12</v>
      </c>
      <c r="G9" s="90" t="s">
        <v>13</v>
      </c>
      <c r="H9" s="90" t="s">
        <v>14</v>
      </c>
      <c r="I9" s="90" t="s">
        <v>15</v>
      </c>
      <c r="J9" s="90" t="s">
        <v>16</v>
      </c>
      <c r="K9" s="90" t="s">
        <v>17</v>
      </c>
      <c r="L9" s="90" t="s">
        <v>18</v>
      </c>
      <c r="M9" s="82" t="s">
        <v>19</v>
      </c>
      <c r="N9" s="96"/>
      <c r="O9" s="84" t="s">
        <v>46</v>
      </c>
      <c r="P9" s="86" t="s">
        <v>45</v>
      </c>
      <c r="Q9" s="88" t="s">
        <v>44</v>
      </c>
      <c r="R9" s="84" t="s">
        <v>43</v>
      </c>
      <c r="S9" s="86" t="s">
        <v>42</v>
      </c>
      <c r="T9" s="88" t="s">
        <v>41</v>
      </c>
      <c r="U9" s="84" t="s">
        <v>40</v>
      </c>
      <c r="V9" s="86" t="s">
        <v>39</v>
      </c>
      <c r="W9" s="88" t="s">
        <v>38</v>
      </c>
      <c r="X9" s="116"/>
      <c r="Y9" s="99"/>
      <c r="Z9" s="102"/>
      <c r="AA9" s="91"/>
      <c r="AB9" s="93"/>
      <c r="AC9" s="95"/>
    </row>
    <row r="10" spans="1:34" ht="102" customHeight="1" x14ac:dyDescent="0.25">
      <c r="A10" s="105"/>
      <c r="B10" s="117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83"/>
      <c r="N10" s="97"/>
      <c r="O10" s="85"/>
      <c r="P10" s="87"/>
      <c r="Q10" s="89"/>
      <c r="R10" s="85"/>
      <c r="S10" s="87"/>
      <c r="T10" s="89"/>
      <c r="U10" s="85"/>
      <c r="V10" s="87"/>
      <c r="W10" s="89"/>
      <c r="X10" s="117"/>
      <c r="Y10" s="100"/>
      <c r="Z10" s="103"/>
      <c r="AA10" s="92"/>
      <c r="AB10" s="83"/>
      <c r="AC10" s="95"/>
    </row>
    <row r="11" spans="1:34" x14ac:dyDescent="0.25">
      <c r="A11" s="11">
        <v>1</v>
      </c>
      <c r="B11" s="61">
        <v>96.251900000000006</v>
      </c>
      <c r="C11" s="61">
        <v>2.0327999999999999</v>
      </c>
      <c r="D11" s="61">
        <v>0.63870000000000005</v>
      </c>
      <c r="E11" s="61">
        <v>0.1027</v>
      </c>
      <c r="F11" s="61">
        <v>0.1007</v>
      </c>
      <c r="G11" s="61">
        <v>5.7000000000000002E-3</v>
      </c>
      <c r="H11" s="61">
        <v>1.89E-2</v>
      </c>
      <c r="I11" s="61">
        <v>1.24E-2</v>
      </c>
      <c r="J11" s="61">
        <v>1.2800000000000001E-2</v>
      </c>
      <c r="K11" s="61"/>
      <c r="L11" s="61">
        <v>0.67579999999999996</v>
      </c>
      <c r="M11" s="61">
        <v>0.1356</v>
      </c>
      <c r="N11" s="37">
        <v>0.69740000000000002</v>
      </c>
      <c r="P11" s="39">
        <v>34.24</v>
      </c>
      <c r="Q11" s="40">
        <f>P11/3.6</f>
        <v>9.5111111111111111</v>
      </c>
      <c r="R11" s="41"/>
      <c r="S11" s="42">
        <v>37.97</v>
      </c>
      <c r="T11" s="40">
        <f>S11/3.6</f>
        <v>10.547222222222222</v>
      </c>
      <c r="U11" s="43"/>
      <c r="V11" s="39">
        <v>49.89</v>
      </c>
      <c r="W11" s="40">
        <f>V11/3.6</f>
        <v>13.858333333333333</v>
      </c>
      <c r="X11" s="44"/>
      <c r="Y11" s="39"/>
      <c r="Z11" s="39"/>
      <c r="AA11" s="39"/>
      <c r="AB11" s="45"/>
      <c r="AC11" s="118">
        <v>3316.5556999999999</v>
      </c>
      <c r="AD11" s="17">
        <f>SUM(B11:M11)+$K$42+$N$42</f>
        <v>100</v>
      </c>
      <c r="AE11" s="18" t="str">
        <f>IF(AD11=100,"ОК"," ")</f>
        <v>ОК</v>
      </c>
      <c r="AF11" s="19"/>
      <c r="AG11" s="19"/>
      <c r="AH11" s="19"/>
    </row>
    <row r="12" spans="1:34" x14ac:dyDescent="0.25">
      <c r="A12" s="11">
        <v>2</v>
      </c>
      <c r="B12" s="12">
        <v>96.250200000000007</v>
      </c>
      <c r="C12" s="12">
        <v>2.0335000000000001</v>
      </c>
      <c r="D12" s="12">
        <v>0.63890000000000002</v>
      </c>
      <c r="E12" s="12">
        <v>0.1026</v>
      </c>
      <c r="F12" s="12">
        <v>0.10050000000000001</v>
      </c>
      <c r="G12" s="12">
        <v>5.5999999999999999E-3</v>
      </c>
      <c r="H12" s="12">
        <v>1.9E-2</v>
      </c>
      <c r="I12" s="12">
        <v>1.23E-2</v>
      </c>
      <c r="J12" s="12">
        <v>1.3100000000000001E-2</v>
      </c>
      <c r="K12" s="12"/>
      <c r="L12" s="12">
        <v>0.67620000000000002</v>
      </c>
      <c r="M12" s="12">
        <v>0.1361</v>
      </c>
      <c r="N12" s="11">
        <v>0.69740000000000002</v>
      </c>
      <c r="O12" s="13"/>
      <c r="P12" s="13">
        <v>34.24</v>
      </c>
      <c r="Q12" s="40">
        <f t="shared" ref="Q12:Q41" si="0">P12/3.6</f>
        <v>9.5111111111111111</v>
      </c>
      <c r="R12" s="14"/>
      <c r="S12" s="13">
        <v>37.97</v>
      </c>
      <c r="T12" s="40">
        <f t="shared" ref="T12:T41" si="1">S12/3.6</f>
        <v>10.547222222222222</v>
      </c>
      <c r="U12" s="16"/>
      <c r="V12" s="13">
        <v>49.89</v>
      </c>
      <c r="W12" s="40">
        <f t="shared" ref="W12:W41" si="2">V12/3.6</f>
        <v>13.858333333333333</v>
      </c>
      <c r="X12" s="16"/>
      <c r="Y12" s="13"/>
      <c r="Z12" s="13"/>
      <c r="AA12" s="13"/>
      <c r="AB12" s="15"/>
      <c r="AC12" s="119">
        <v>3220.2211000000002</v>
      </c>
      <c r="AD12" s="17">
        <f t="shared" ref="AD12:AD41" si="3">SUM(B12:M12)+$K$42+$N$42</f>
        <v>100</v>
      </c>
      <c r="AE12" s="18" t="str">
        <f>IF(AD12=100,"ОК"," ")</f>
        <v>ОК</v>
      </c>
      <c r="AF12" s="19"/>
      <c r="AG12" s="19"/>
      <c r="AH12" s="19"/>
    </row>
    <row r="13" spans="1:34" x14ac:dyDescent="0.25">
      <c r="A13" s="11">
        <v>3</v>
      </c>
      <c r="B13" s="12">
        <v>96.286799999999999</v>
      </c>
      <c r="C13" s="12">
        <v>2.0093999999999999</v>
      </c>
      <c r="D13" s="12">
        <v>0.626</v>
      </c>
      <c r="E13" s="12">
        <v>0.10050000000000001</v>
      </c>
      <c r="F13" s="12">
        <v>9.8100000000000007E-2</v>
      </c>
      <c r="G13" s="12">
        <v>5.4999999999999997E-3</v>
      </c>
      <c r="H13" s="12">
        <v>1.8499999999999999E-2</v>
      </c>
      <c r="I13" s="12">
        <v>1.21E-2</v>
      </c>
      <c r="J13" s="12">
        <v>1.21E-2</v>
      </c>
      <c r="K13" s="12"/>
      <c r="L13" s="12">
        <v>0.68100000000000005</v>
      </c>
      <c r="M13" s="12">
        <v>0.13800000000000001</v>
      </c>
      <c r="N13" s="52">
        <v>0.69699999999999995</v>
      </c>
      <c r="O13" s="14"/>
      <c r="P13" s="13">
        <v>34.21</v>
      </c>
      <c r="Q13" s="40">
        <f t="shared" si="0"/>
        <v>9.5027777777777782</v>
      </c>
      <c r="R13" s="14"/>
      <c r="S13" s="13">
        <v>37.94</v>
      </c>
      <c r="T13" s="40">
        <f t="shared" si="1"/>
        <v>10.538888888888888</v>
      </c>
      <c r="U13" s="16"/>
      <c r="V13" s="13">
        <v>49.88</v>
      </c>
      <c r="W13" s="40">
        <f t="shared" si="2"/>
        <v>13.855555555555556</v>
      </c>
      <c r="X13" s="16"/>
      <c r="Y13" s="13"/>
      <c r="Z13" s="13"/>
      <c r="AA13" s="13"/>
      <c r="AB13" s="15"/>
      <c r="AC13" s="119">
        <v>3357.0129999999995</v>
      </c>
      <c r="AD13" s="17">
        <f t="shared" si="3"/>
        <v>100.00000000000001</v>
      </c>
      <c r="AE13" s="18" t="str">
        <f>IF(AD13=100,"ОК"," ")</f>
        <v>ОК</v>
      </c>
      <c r="AF13" s="19"/>
      <c r="AG13" s="19"/>
      <c r="AH13" s="19"/>
    </row>
    <row r="14" spans="1:34" x14ac:dyDescent="0.25">
      <c r="A14" s="11">
        <v>4</v>
      </c>
      <c r="B14" s="12">
        <v>96.240899999999996</v>
      </c>
      <c r="C14" s="12">
        <v>2.0430999999999999</v>
      </c>
      <c r="D14" s="12">
        <v>0.63880000000000003</v>
      </c>
      <c r="E14" s="12">
        <v>0.1027</v>
      </c>
      <c r="F14" s="12">
        <v>9.9599999999999994E-2</v>
      </c>
      <c r="G14" s="12">
        <v>5.4999999999999997E-3</v>
      </c>
      <c r="H14" s="12">
        <v>1.8599999999999998E-2</v>
      </c>
      <c r="I14" s="12">
        <v>1.2200000000000001E-2</v>
      </c>
      <c r="J14" s="12">
        <v>1.1900000000000001E-2</v>
      </c>
      <c r="K14" s="12"/>
      <c r="L14" s="12">
        <v>0.67530000000000001</v>
      </c>
      <c r="M14" s="12">
        <v>0.1394</v>
      </c>
      <c r="N14" s="11">
        <v>0.69740000000000002</v>
      </c>
      <c r="O14" s="14"/>
      <c r="P14" s="13">
        <v>34.229999999999997</v>
      </c>
      <c r="Q14" s="40">
        <f t="shared" si="0"/>
        <v>9.5083333333333329</v>
      </c>
      <c r="R14" s="14"/>
      <c r="S14" s="13">
        <v>37.97</v>
      </c>
      <c r="T14" s="40">
        <f t="shared" si="1"/>
        <v>10.547222222222222</v>
      </c>
      <c r="U14" s="16"/>
      <c r="V14" s="13">
        <v>49.89</v>
      </c>
      <c r="W14" s="40">
        <f t="shared" si="2"/>
        <v>13.858333333333333</v>
      </c>
      <c r="X14" s="16"/>
      <c r="Y14" s="13"/>
      <c r="Z14" s="13"/>
      <c r="AA14" s="13"/>
      <c r="AB14" s="15"/>
      <c r="AC14" s="119">
        <v>3583.8081999999995</v>
      </c>
      <c r="AD14" s="17">
        <f t="shared" si="3"/>
        <v>100</v>
      </c>
      <c r="AE14" s="18" t="str">
        <f t="shared" ref="AE14:AE41" si="4">IF(AD14=100,"ОК"," ")</f>
        <v>ОК</v>
      </c>
      <c r="AF14" s="19"/>
      <c r="AG14" s="19"/>
      <c r="AH14" s="19"/>
    </row>
    <row r="15" spans="1:34" x14ac:dyDescent="0.25">
      <c r="A15" s="11">
        <v>5</v>
      </c>
      <c r="B15" s="12">
        <v>96.238900000000001</v>
      </c>
      <c r="C15" s="12">
        <v>2.0472000000000001</v>
      </c>
      <c r="D15" s="12">
        <v>0.63959999999999995</v>
      </c>
      <c r="E15" s="12">
        <v>0.1022</v>
      </c>
      <c r="F15" s="12">
        <v>9.9099999999999994E-2</v>
      </c>
      <c r="G15" s="12">
        <v>5.4999999999999997E-3</v>
      </c>
      <c r="H15" s="12">
        <v>1.84E-2</v>
      </c>
      <c r="I15" s="12">
        <v>1.21E-2</v>
      </c>
      <c r="J15" s="12">
        <v>1.1599999999999999E-2</v>
      </c>
      <c r="K15" s="12"/>
      <c r="L15" s="12">
        <v>0.67390000000000005</v>
      </c>
      <c r="M15" s="12">
        <v>0.13950000000000001</v>
      </c>
      <c r="N15" s="11">
        <v>0.69740000000000002</v>
      </c>
      <c r="O15" s="14"/>
      <c r="P15" s="13">
        <v>34.24</v>
      </c>
      <c r="Q15" s="40">
        <f t="shared" si="0"/>
        <v>9.5111111111111111</v>
      </c>
      <c r="R15" s="14"/>
      <c r="S15" s="13">
        <v>37.97</v>
      </c>
      <c r="T15" s="40">
        <f t="shared" si="1"/>
        <v>10.547222222222222</v>
      </c>
      <c r="U15" s="16"/>
      <c r="V15" s="13">
        <v>49.89</v>
      </c>
      <c r="W15" s="40">
        <f t="shared" si="2"/>
        <v>13.858333333333333</v>
      </c>
      <c r="X15" s="16"/>
      <c r="Y15" s="13"/>
      <c r="Z15" s="13"/>
      <c r="AA15" s="13"/>
      <c r="AB15" s="15"/>
      <c r="AC15" s="119">
        <v>3732.2895999999996</v>
      </c>
      <c r="AD15" s="17">
        <f t="shared" si="3"/>
        <v>100.00000000000001</v>
      </c>
      <c r="AE15" s="18" t="str">
        <f t="shared" si="4"/>
        <v>ОК</v>
      </c>
      <c r="AF15" s="19"/>
      <c r="AG15" s="19"/>
      <c r="AH15" s="19"/>
    </row>
    <row r="16" spans="1:34" x14ac:dyDescent="0.25">
      <c r="A16" s="11">
        <v>6</v>
      </c>
      <c r="B16" s="12">
        <v>96.271900000000002</v>
      </c>
      <c r="C16" s="12">
        <v>2.0266999999999999</v>
      </c>
      <c r="D16" s="12">
        <v>0.63039999999999996</v>
      </c>
      <c r="E16" s="12">
        <v>0.10059999999999999</v>
      </c>
      <c r="F16" s="12">
        <v>9.74E-2</v>
      </c>
      <c r="G16" s="12">
        <v>5.5999999999999999E-3</v>
      </c>
      <c r="H16" s="12">
        <v>1.8100000000000002E-2</v>
      </c>
      <c r="I16" s="12">
        <v>1.17E-2</v>
      </c>
      <c r="J16" s="12">
        <v>1.17E-2</v>
      </c>
      <c r="K16" s="12"/>
      <c r="L16" s="12">
        <v>0.67520000000000002</v>
      </c>
      <c r="M16" s="12">
        <v>0.13869999999999999</v>
      </c>
      <c r="N16" s="11">
        <v>0.69710000000000005</v>
      </c>
      <c r="O16" s="14"/>
      <c r="P16" s="47">
        <v>34.22</v>
      </c>
      <c r="Q16" s="40">
        <f t="shared" si="0"/>
        <v>9.5055555555555546</v>
      </c>
      <c r="R16" s="14"/>
      <c r="S16" s="13">
        <v>37.950000000000003</v>
      </c>
      <c r="T16" s="40">
        <f t="shared" si="1"/>
        <v>10.541666666666668</v>
      </c>
      <c r="U16" s="16"/>
      <c r="V16" s="13">
        <v>49.88</v>
      </c>
      <c r="W16" s="40">
        <f t="shared" si="2"/>
        <v>13.855555555555556</v>
      </c>
      <c r="X16" s="16"/>
      <c r="Y16" s="13"/>
      <c r="Z16" s="13"/>
      <c r="AA16" s="13"/>
      <c r="AB16" s="15"/>
      <c r="AC16" s="119">
        <v>3799.3476999999998</v>
      </c>
      <c r="AD16" s="17">
        <f t="shared" si="3"/>
        <v>100.00000000000001</v>
      </c>
      <c r="AE16" s="18" t="str">
        <f t="shared" si="4"/>
        <v>ОК</v>
      </c>
      <c r="AF16" s="19"/>
      <c r="AG16" s="19"/>
      <c r="AH16" s="19"/>
    </row>
    <row r="17" spans="1:34" x14ac:dyDescent="0.25">
      <c r="A17" s="11">
        <v>7</v>
      </c>
      <c r="B17" s="12">
        <v>96.311599999999999</v>
      </c>
      <c r="C17" s="12">
        <v>1.9952000000000001</v>
      </c>
      <c r="D17" s="12">
        <v>0.61660000000000004</v>
      </c>
      <c r="E17" s="12">
        <v>9.8799999999999999E-2</v>
      </c>
      <c r="F17" s="12">
        <v>9.5699999999999993E-2</v>
      </c>
      <c r="G17" s="12">
        <v>5.3E-3</v>
      </c>
      <c r="H17" s="12">
        <v>1.7899999999999999E-2</v>
      </c>
      <c r="I17" s="12">
        <v>1.1599999999999999E-2</v>
      </c>
      <c r="J17" s="12">
        <v>1.0800000000000001E-2</v>
      </c>
      <c r="K17" s="12"/>
      <c r="L17" s="12">
        <v>0.6875</v>
      </c>
      <c r="M17" s="12">
        <v>0.13700000000000001</v>
      </c>
      <c r="N17" s="11">
        <v>0.69669999999999999</v>
      </c>
      <c r="O17" s="14"/>
      <c r="P17" s="47">
        <v>34.200000000000003</v>
      </c>
      <c r="Q17" s="49">
        <f t="shared" si="0"/>
        <v>9.5</v>
      </c>
      <c r="R17" s="14"/>
      <c r="S17" s="13">
        <v>37.93</v>
      </c>
      <c r="T17" s="49">
        <f t="shared" si="1"/>
        <v>10.536111111111111</v>
      </c>
      <c r="U17" s="16"/>
      <c r="V17" s="13">
        <v>49.87</v>
      </c>
      <c r="W17" s="49">
        <f t="shared" si="2"/>
        <v>13.852777777777776</v>
      </c>
      <c r="X17" s="16"/>
      <c r="Y17" s="13"/>
      <c r="Z17" s="13"/>
      <c r="AA17" s="13"/>
      <c r="AB17" s="15"/>
      <c r="AC17" s="119">
        <v>3761.2597999999989</v>
      </c>
      <c r="AD17" s="17">
        <f t="shared" si="3"/>
        <v>100</v>
      </c>
      <c r="AE17" s="18" t="str">
        <f t="shared" si="4"/>
        <v>ОК</v>
      </c>
      <c r="AF17" s="19"/>
      <c r="AG17" s="19"/>
      <c r="AH17" s="19"/>
    </row>
    <row r="18" spans="1:34" x14ac:dyDescent="0.25">
      <c r="A18" s="11">
        <v>8</v>
      </c>
      <c r="B18" s="12">
        <v>96.3249</v>
      </c>
      <c r="C18" s="12">
        <v>1.9886999999999999</v>
      </c>
      <c r="D18" s="12">
        <v>0.6169</v>
      </c>
      <c r="E18" s="12">
        <v>9.8699999999999996E-2</v>
      </c>
      <c r="F18" s="12">
        <v>9.5500000000000002E-2</v>
      </c>
      <c r="G18" s="12">
        <v>5.3E-3</v>
      </c>
      <c r="H18" s="12">
        <v>1.7899999999999999E-2</v>
      </c>
      <c r="I18" s="12">
        <v>1.15E-2</v>
      </c>
      <c r="J18" s="12">
        <v>1.0999999999999999E-2</v>
      </c>
      <c r="K18" s="12"/>
      <c r="L18" s="12">
        <v>0.68259999999999998</v>
      </c>
      <c r="M18" s="12">
        <v>0.13500000000000001</v>
      </c>
      <c r="N18" s="11">
        <v>0.6966</v>
      </c>
      <c r="O18" s="14"/>
      <c r="P18" s="47">
        <v>34.200000000000003</v>
      </c>
      <c r="Q18" s="49">
        <f t="shared" si="0"/>
        <v>9.5</v>
      </c>
      <c r="R18" s="14"/>
      <c r="S18" s="13">
        <v>37.93</v>
      </c>
      <c r="T18" s="49">
        <f t="shared" si="1"/>
        <v>10.536111111111111</v>
      </c>
      <c r="U18" s="16"/>
      <c r="V18" s="13">
        <v>49.87</v>
      </c>
      <c r="W18" s="49">
        <f t="shared" si="2"/>
        <v>13.852777777777776</v>
      </c>
      <c r="X18" s="16">
        <v>-12.9</v>
      </c>
      <c r="Y18" s="13"/>
      <c r="Z18" s="13"/>
      <c r="AA18" s="13"/>
      <c r="AB18" s="15"/>
      <c r="AC18" s="119">
        <v>3756.3921999999993</v>
      </c>
      <c r="AD18" s="17">
        <f t="shared" si="3"/>
        <v>99.999999999999986</v>
      </c>
      <c r="AE18" s="18" t="str">
        <f t="shared" si="4"/>
        <v>ОК</v>
      </c>
      <c r="AF18" s="19"/>
      <c r="AG18" s="19"/>
      <c r="AH18" s="19"/>
    </row>
    <row r="19" spans="1:34" x14ac:dyDescent="0.25">
      <c r="A19" s="11">
        <v>9</v>
      </c>
      <c r="B19" s="12">
        <v>96.332300000000004</v>
      </c>
      <c r="C19" s="12">
        <v>1.9865999999999999</v>
      </c>
      <c r="D19" s="12">
        <v>0.61839999999999995</v>
      </c>
      <c r="E19" s="12">
        <v>9.8500000000000004E-2</v>
      </c>
      <c r="F19" s="12">
        <v>9.5200000000000007E-2</v>
      </c>
      <c r="G19" s="12">
        <v>5.1999999999999998E-3</v>
      </c>
      <c r="H19" s="12">
        <v>1.77E-2</v>
      </c>
      <c r="I19" s="12">
        <v>1.12E-2</v>
      </c>
      <c r="J19" s="12">
        <v>1.11E-2</v>
      </c>
      <c r="K19" s="12"/>
      <c r="L19" s="12">
        <v>0.67779999999999996</v>
      </c>
      <c r="M19" s="12">
        <v>0.13400000000000001</v>
      </c>
      <c r="N19" s="52">
        <v>0.6966</v>
      </c>
      <c r="O19" s="14"/>
      <c r="P19" s="47">
        <v>34.200000000000003</v>
      </c>
      <c r="Q19" s="49">
        <f t="shared" si="0"/>
        <v>9.5</v>
      </c>
      <c r="R19" s="14"/>
      <c r="S19" s="13">
        <v>37.93</v>
      </c>
      <c r="T19" s="49">
        <f t="shared" si="1"/>
        <v>10.536111111111111</v>
      </c>
      <c r="U19" s="16"/>
      <c r="V19" s="13">
        <v>49.87</v>
      </c>
      <c r="W19" s="49">
        <f t="shared" si="2"/>
        <v>13.852777777777776</v>
      </c>
      <c r="X19" s="16"/>
      <c r="Y19" s="13"/>
      <c r="Z19" s="13"/>
      <c r="AA19" s="13"/>
      <c r="AB19" s="15"/>
      <c r="AC19" s="119">
        <v>3536.7208999999998</v>
      </c>
      <c r="AD19" s="17">
        <f t="shared" si="3"/>
        <v>100.00000000000001</v>
      </c>
      <c r="AE19" s="18" t="str">
        <f t="shared" si="4"/>
        <v>ОК</v>
      </c>
      <c r="AF19" s="19"/>
      <c r="AG19" s="19"/>
      <c r="AH19" s="19"/>
    </row>
    <row r="20" spans="1:34" x14ac:dyDescent="0.25">
      <c r="A20" s="11">
        <v>10</v>
      </c>
      <c r="B20" s="12">
        <v>96.349199999999996</v>
      </c>
      <c r="C20" s="12">
        <v>1.9750000000000001</v>
      </c>
      <c r="D20" s="12">
        <v>0.61160000000000003</v>
      </c>
      <c r="E20" s="12">
        <v>9.7699999999999995E-2</v>
      </c>
      <c r="F20" s="12">
        <v>9.4700000000000006E-2</v>
      </c>
      <c r="G20" s="12">
        <v>5.3E-3</v>
      </c>
      <c r="H20" s="12">
        <v>1.7600000000000001E-2</v>
      </c>
      <c r="I20" s="12">
        <v>1.12E-2</v>
      </c>
      <c r="J20" s="12">
        <v>1.1299999999999999E-2</v>
      </c>
      <c r="K20" s="12"/>
      <c r="L20" s="12">
        <v>0.68110000000000004</v>
      </c>
      <c r="M20" s="12">
        <v>0.1333</v>
      </c>
      <c r="N20" s="11">
        <v>0.69640000000000002</v>
      </c>
      <c r="O20" s="14"/>
      <c r="P20" s="13">
        <v>34.19</v>
      </c>
      <c r="Q20" s="49">
        <f t="shared" si="0"/>
        <v>9.4972222222222218</v>
      </c>
      <c r="R20" s="14"/>
      <c r="S20" s="13">
        <v>37.92</v>
      </c>
      <c r="T20" s="49">
        <f t="shared" si="1"/>
        <v>10.533333333333333</v>
      </c>
      <c r="U20" s="16"/>
      <c r="V20" s="13">
        <v>49.87</v>
      </c>
      <c r="W20" s="49">
        <f t="shared" si="2"/>
        <v>13.852777777777776</v>
      </c>
      <c r="X20" s="16"/>
      <c r="Y20" s="13"/>
      <c r="Z20" s="13"/>
      <c r="AA20" s="13"/>
      <c r="AB20" s="15"/>
      <c r="AC20" s="119">
        <v>3552.7498000000005</v>
      </c>
      <c r="AD20" s="17">
        <f t="shared" si="3"/>
        <v>100.00000000000001</v>
      </c>
      <c r="AE20" s="18" t="str">
        <f t="shared" si="4"/>
        <v>ОК</v>
      </c>
      <c r="AF20" s="19"/>
      <c r="AG20" s="19"/>
      <c r="AH20" s="19"/>
    </row>
    <row r="21" spans="1:34" x14ac:dyDescent="0.25">
      <c r="A21" s="11">
        <v>11</v>
      </c>
      <c r="B21" s="12">
        <v>96.352999999999994</v>
      </c>
      <c r="C21" s="12">
        <v>1.9705999999999999</v>
      </c>
      <c r="D21" s="12">
        <v>0.6099</v>
      </c>
      <c r="E21" s="12">
        <v>9.7199999999999995E-2</v>
      </c>
      <c r="F21" s="12">
        <v>9.5000000000000001E-2</v>
      </c>
      <c r="G21" s="12">
        <v>5.4999999999999997E-3</v>
      </c>
      <c r="H21" s="12">
        <v>1.78E-2</v>
      </c>
      <c r="I21" s="12">
        <v>1.14E-2</v>
      </c>
      <c r="J21" s="12">
        <v>1.17E-2</v>
      </c>
      <c r="K21" s="12"/>
      <c r="L21" s="12">
        <v>0.68489999999999995</v>
      </c>
      <c r="M21" s="12">
        <v>0.13100000000000001</v>
      </c>
      <c r="N21" s="11">
        <v>0.69640000000000002</v>
      </c>
      <c r="O21" s="14"/>
      <c r="P21" s="13">
        <v>34.19</v>
      </c>
      <c r="Q21" s="49">
        <f t="shared" si="0"/>
        <v>9.4972222222222218</v>
      </c>
      <c r="R21" s="14"/>
      <c r="S21" s="47">
        <v>37.92</v>
      </c>
      <c r="T21" s="49">
        <f t="shared" si="1"/>
        <v>10.533333333333333</v>
      </c>
      <c r="U21" s="16"/>
      <c r="V21" s="13">
        <v>49.87</v>
      </c>
      <c r="W21" s="49">
        <f t="shared" si="2"/>
        <v>13.852777777777776</v>
      </c>
      <c r="X21" s="16"/>
      <c r="Y21" s="13"/>
      <c r="Z21" s="13"/>
      <c r="AA21" s="13"/>
      <c r="AB21" s="15"/>
      <c r="AC21" s="119">
        <v>3317.7050999999997</v>
      </c>
      <c r="AD21" s="17">
        <f t="shared" si="3"/>
        <v>99.999999999999986</v>
      </c>
      <c r="AE21" s="18" t="str">
        <f t="shared" si="4"/>
        <v>ОК</v>
      </c>
      <c r="AF21" s="19"/>
      <c r="AG21" s="19"/>
      <c r="AH21" s="19"/>
    </row>
    <row r="22" spans="1:34" x14ac:dyDescent="0.25">
      <c r="A22" s="11">
        <v>12</v>
      </c>
      <c r="B22" s="12">
        <v>96.424999999999997</v>
      </c>
      <c r="C22" s="12">
        <v>1.9381999999999999</v>
      </c>
      <c r="D22" s="12">
        <v>0.61990000000000001</v>
      </c>
      <c r="E22" s="12">
        <v>8.6099999999999996E-2</v>
      </c>
      <c r="F22" s="12">
        <v>9.1499999999999998E-2</v>
      </c>
      <c r="G22" s="12">
        <v>2.2000000000000001E-3</v>
      </c>
      <c r="H22" s="12">
        <v>1.7100000000000001E-2</v>
      </c>
      <c r="I22" s="12">
        <v>1.1900000000000001E-2</v>
      </c>
      <c r="J22" s="12">
        <v>1.11E-2</v>
      </c>
      <c r="K22" s="12"/>
      <c r="L22" s="12">
        <v>0.67869999999999997</v>
      </c>
      <c r="M22" s="12">
        <v>0.10630000000000001</v>
      </c>
      <c r="N22" s="11">
        <v>0.6956</v>
      </c>
      <c r="O22" s="14"/>
      <c r="P22" s="13">
        <v>34.18</v>
      </c>
      <c r="Q22" s="49">
        <f t="shared" si="0"/>
        <v>9.4944444444444436</v>
      </c>
      <c r="R22" s="14"/>
      <c r="S22" s="13">
        <v>37.909999999999997</v>
      </c>
      <c r="T22" s="49">
        <f t="shared" si="1"/>
        <v>10.530555555555555</v>
      </c>
      <c r="U22" s="16"/>
      <c r="V22" s="47">
        <v>49.88</v>
      </c>
      <c r="W22" s="49">
        <f t="shared" si="2"/>
        <v>13.855555555555556</v>
      </c>
      <c r="X22" s="16"/>
      <c r="Y22" s="13"/>
      <c r="Z22" s="13"/>
      <c r="AA22" s="13"/>
      <c r="AB22" s="15"/>
      <c r="AC22" s="119">
        <v>3334.9776999999999</v>
      </c>
      <c r="AD22" s="17">
        <f t="shared" si="3"/>
        <v>100</v>
      </c>
      <c r="AE22" s="18" t="str">
        <f t="shared" si="4"/>
        <v>ОК</v>
      </c>
      <c r="AF22" s="19"/>
      <c r="AG22" s="19"/>
      <c r="AH22" s="19"/>
    </row>
    <row r="23" spans="1:34" x14ac:dyDescent="0.25">
      <c r="A23" s="11">
        <v>13</v>
      </c>
      <c r="B23" s="12">
        <v>96.409300000000002</v>
      </c>
      <c r="C23" s="12">
        <v>1.9346000000000001</v>
      </c>
      <c r="D23" s="12">
        <v>0.59389999999999998</v>
      </c>
      <c r="E23" s="12">
        <v>9.4899999999999998E-2</v>
      </c>
      <c r="F23" s="12">
        <v>9.1999999999999998E-2</v>
      </c>
      <c r="G23" s="12">
        <v>5.1999999999999998E-3</v>
      </c>
      <c r="H23" s="12">
        <v>1.72E-2</v>
      </c>
      <c r="I23" s="12">
        <v>1.0999999999999999E-2</v>
      </c>
      <c r="J23" s="12">
        <v>1.0800000000000001E-2</v>
      </c>
      <c r="K23" s="12"/>
      <c r="L23" s="12">
        <v>0.68840000000000001</v>
      </c>
      <c r="M23" s="12">
        <v>0.13070000000000001</v>
      </c>
      <c r="N23" s="11">
        <v>0.69589999999999996</v>
      </c>
      <c r="O23" s="14"/>
      <c r="P23" s="13">
        <v>34.159999999999997</v>
      </c>
      <c r="Q23" s="49">
        <f t="shared" si="0"/>
        <v>9.4888888888888872</v>
      </c>
      <c r="R23" s="14"/>
      <c r="S23" s="13">
        <v>37.89</v>
      </c>
      <c r="T23" s="49">
        <f t="shared" si="1"/>
        <v>10.525</v>
      </c>
      <c r="U23" s="16"/>
      <c r="V23" s="13">
        <v>49.85</v>
      </c>
      <c r="W23" s="49">
        <f t="shared" si="2"/>
        <v>13.847222222222221</v>
      </c>
      <c r="X23" s="16"/>
      <c r="Y23" s="13"/>
      <c r="Z23" s="13"/>
      <c r="AA23" s="13"/>
      <c r="AB23" s="15"/>
      <c r="AC23" s="119">
        <v>3756.4432000000006</v>
      </c>
      <c r="AD23" s="17">
        <f t="shared" si="3"/>
        <v>100.00000000000001</v>
      </c>
      <c r="AE23" s="18" t="str">
        <f t="shared" si="4"/>
        <v>ОК</v>
      </c>
      <c r="AF23" s="19"/>
      <c r="AG23" s="19"/>
      <c r="AH23" s="19"/>
    </row>
    <row r="24" spans="1:34" x14ac:dyDescent="0.25">
      <c r="A24" s="11">
        <v>14</v>
      </c>
      <c r="B24" s="12">
        <v>96.391000000000005</v>
      </c>
      <c r="C24" s="12">
        <v>1.9449000000000001</v>
      </c>
      <c r="D24" s="12">
        <v>0.60060000000000002</v>
      </c>
      <c r="E24" s="12">
        <v>9.5600000000000004E-2</v>
      </c>
      <c r="F24" s="12">
        <v>9.2700000000000005E-2</v>
      </c>
      <c r="G24" s="12">
        <v>5.1999999999999998E-3</v>
      </c>
      <c r="H24" s="12">
        <v>1.72E-2</v>
      </c>
      <c r="I24" s="12">
        <v>1.09E-2</v>
      </c>
      <c r="J24" s="12">
        <v>1.11E-2</v>
      </c>
      <c r="K24" s="12"/>
      <c r="L24" s="12">
        <v>0.68799999999999994</v>
      </c>
      <c r="M24" s="12">
        <v>0.1308</v>
      </c>
      <c r="N24" s="52">
        <v>0.69599999999999995</v>
      </c>
      <c r="O24" s="14"/>
      <c r="P24" s="47">
        <v>34.17</v>
      </c>
      <c r="Q24" s="49">
        <f t="shared" si="0"/>
        <v>9.4916666666666671</v>
      </c>
      <c r="R24" s="14"/>
      <c r="S24" s="47">
        <v>37.9</v>
      </c>
      <c r="T24" s="49">
        <f t="shared" si="1"/>
        <v>10.527777777777777</v>
      </c>
      <c r="U24" s="16"/>
      <c r="V24" s="13">
        <v>49.85</v>
      </c>
      <c r="W24" s="49">
        <f t="shared" si="2"/>
        <v>13.847222222222221</v>
      </c>
      <c r="X24" s="16"/>
      <c r="Y24" s="13"/>
      <c r="Z24" s="13"/>
      <c r="AA24" s="13"/>
      <c r="AB24" s="15"/>
      <c r="AC24" s="119">
        <v>3927.0753000000013</v>
      </c>
      <c r="AD24" s="17">
        <f t="shared" si="3"/>
        <v>100.00000000000001</v>
      </c>
      <c r="AE24" s="18" t="str">
        <f t="shared" si="4"/>
        <v>ОК</v>
      </c>
      <c r="AF24" s="19"/>
      <c r="AG24" s="19"/>
      <c r="AH24" s="19"/>
    </row>
    <row r="25" spans="1:34" x14ac:dyDescent="0.25">
      <c r="A25" s="11">
        <v>15</v>
      </c>
      <c r="B25" s="12">
        <v>96.323700000000002</v>
      </c>
      <c r="C25" s="12">
        <v>1.9923999999999999</v>
      </c>
      <c r="D25" s="12">
        <v>0.62090000000000001</v>
      </c>
      <c r="E25" s="12">
        <v>9.8900000000000002E-2</v>
      </c>
      <c r="F25" s="12">
        <v>9.5899999999999999E-2</v>
      </c>
      <c r="G25" s="12">
        <v>5.4000000000000003E-3</v>
      </c>
      <c r="H25" s="12">
        <v>1.78E-2</v>
      </c>
      <c r="I25" s="12">
        <v>1.15E-2</v>
      </c>
      <c r="J25" s="12">
        <v>1.0999999999999999E-2</v>
      </c>
      <c r="K25" s="12"/>
      <c r="L25" s="12">
        <v>0.67730000000000001</v>
      </c>
      <c r="M25" s="12">
        <v>0.13320000000000001</v>
      </c>
      <c r="N25" s="11">
        <v>0.69669999999999999</v>
      </c>
      <c r="O25" s="14"/>
      <c r="P25" s="47">
        <v>34.200000000000003</v>
      </c>
      <c r="Q25" s="49">
        <f t="shared" si="0"/>
        <v>9.5</v>
      </c>
      <c r="R25" s="14"/>
      <c r="S25" s="13">
        <v>37.93</v>
      </c>
      <c r="T25" s="49">
        <f t="shared" si="1"/>
        <v>10.536111111111111</v>
      </c>
      <c r="U25" s="16"/>
      <c r="V25" s="13">
        <v>49.88</v>
      </c>
      <c r="W25" s="49">
        <f t="shared" si="2"/>
        <v>13.855555555555556</v>
      </c>
      <c r="X25" s="16">
        <v>-13.2</v>
      </c>
      <c r="Y25" s="13"/>
      <c r="Z25" s="13"/>
      <c r="AA25" s="13"/>
      <c r="AB25" s="15"/>
      <c r="AC25" s="119">
        <v>3893.9446000000007</v>
      </c>
      <c r="AD25" s="17">
        <f t="shared" si="3"/>
        <v>100</v>
      </c>
      <c r="AE25" s="18" t="str">
        <f t="shared" si="4"/>
        <v>ОК</v>
      </c>
      <c r="AF25" s="19"/>
      <c r="AG25" s="19"/>
      <c r="AH25" s="19"/>
    </row>
    <row r="26" spans="1:34" x14ac:dyDescent="0.25">
      <c r="A26" s="11">
        <v>16</v>
      </c>
      <c r="B26" s="12">
        <v>96.343000000000004</v>
      </c>
      <c r="C26" s="12">
        <v>1.9916</v>
      </c>
      <c r="D26" s="12">
        <v>0.64359999999999995</v>
      </c>
      <c r="E26" s="12">
        <v>9.0399999999999994E-2</v>
      </c>
      <c r="F26" s="12">
        <v>9.5699999999999993E-2</v>
      </c>
      <c r="G26" s="12">
        <v>2.3E-3</v>
      </c>
      <c r="H26" s="12">
        <v>1.78E-2</v>
      </c>
      <c r="I26" s="12">
        <v>1.24E-2</v>
      </c>
      <c r="J26" s="12">
        <v>1.0699999999999999E-2</v>
      </c>
      <c r="K26" s="12"/>
      <c r="L26" s="12">
        <v>0.67230000000000001</v>
      </c>
      <c r="M26" s="12">
        <v>0.1082</v>
      </c>
      <c r="N26" s="11">
        <v>0.69640000000000002</v>
      </c>
      <c r="O26" s="14"/>
      <c r="P26" s="13">
        <v>34.22</v>
      </c>
      <c r="Q26" s="49">
        <f t="shared" si="0"/>
        <v>9.5055555555555546</v>
      </c>
      <c r="R26" s="14"/>
      <c r="S26" s="13">
        <v>37.950000000000003</v>
      </c>
      <c r="T26" s="49">
        <f t="shared" si="1"/>
        <v>10.541666666666668</v>
      </c>
      <c r="U26" s="16"/>
      <c r="V26" s="47">
        <v>49.9</v>
      </c>
      <c r="W26" s="49">
        <f t="shared" si="2"/>
        <v>13.861111111111111</v>
      </c>
      <c r="X26" s="16"/>
      <c r="Y26" s="13"/>
      <c r="Z26" s="13"/>
      <c r="AA26" s="13"/>
      <c r="AB26" s="15"/>
      <c r="AC26" s="119">
        <v>3994.1197000000006</v>
      </c>
      <c r="AD26" s="17">
        <f t="shared" si="3"/>
        <v>100.00000000000001</v>
      </c>
      <c r="AE26" s="18" t="str">
        <f t="shared" si="4"/>
        <v>ОК</v>
      </c>
      <c r="AF26" s="19"/>
      <c r="AG26" s="19"/>
      <c r="AH26" s="19"/>
    </row>
    <row r="27" spans="1:34" x14ac:dyDescent="0.25">
      <c r="A27" s="11">
        <v>17</v>
      </c>
      <c r="B27" s="12">
        <v>96.318100000000001</v>
      </c>
      <c r="C27" s="12">
        <v>1.9903</v>
      </c>
      <c r="D27" s="12">
        <v>0.61980000000000002</v>
      </c>
      <c r="E27" s="12">
        <v>0.1</v>
      </c>
      <c r="F27" s="12">
        <v>9.6799999999999997E-2</v>
      </c>
      <c r="G27" s="12">
        <v>5.4000000000000003E-3</v>
      </c>
      <c r="H27" s="12">
        <v>1.8100000000000002E-2</v>
      </c>
      <c r="I27" s="12">
        <v>1.18E-2</v>
      </c>
      <c r="J27" s="12">
        <v>1.0999999999999999E-2</v>
      </c>
      <c r="K27" s="12"/>
      <c r="L27" s="12">
        <v>0.68210000000000004</v>
      </c>
      <c r="M27" s="12">
        <v>0.1346</v>
      </c>
      <c r="N27" s="11">
        <v>0.69669999999999999</v>
      </c>
      <c r="O27" s="14"/>
      <c r="P27" s="47">
        <v>34.200000000000003</v>
      </c>
      <c r="Q27" s="49">
        <f t="shared" si="0"/>
        <v>9.5</v>
      </c>
      <c r="R27" s="14"/>
      <c r="S27" s="13">
        <v>37.93</v>
      </c>
      <c r="T27" s="49">
        <f t="shared" si="1"/>
        <v>10.536111111111111</v>
      </c>
      <c r="U27" s="16"/>
      <c r="V27" s="13">
        <v>49.87</v>
      </c>
      <c r="W27" s="49">
        <f t="shared" si="2"/>
        <v>13.852777777777776</v>
      </c>
      <c r="X27" s="16"/>
      <c r="Y27" s="13"/>
      <c r="Z27" s="13"/>
      <c r="AA27" s="13"/>
      <c r="AB27" s="15"/>
      <c r="AC27" s="119">
        <v>4129.6109000000006</v>
      </c>
      <c r="AD27" s="17">
        <f t="shared" si="3"/>
        <v>100</v>
      </c>
      <c r="AE27" s="18" t="str">
        <f t="shared" si="4"/>
        <v>ОК</v>
      </c>
      <c r="AF27" s="19"/>
      <c r="AG27" s="19"/>
      <c r="AH27" s="19"/>
    </row>
    <row r="28" spans="1:34" x14ac:dyDescent="0.25">
      <c r="A28" s="11">
        <v>18</v>
      </c>
      <c r="B28" s="12">
        <v>96.294899999999998</v>
      </c>
      <c r="C28" s="12">
        <v>2.004</v>
      </c>
      <c r="D28" s="12">
        <v>0.62690000000000001</v>
      </c>
      <c r="E28" s="12">
        <v>0.1008</v>
      </c>
      <c r="F28" s="12">
        <v>9.7299999999999998E-2</v>
      </c>
      <c r="G28" s="12">
        <v>5.4000000000000003E-3</v>
      </c>
      <c r="H28" s="12">
        <v>1.83E-2</v>
      </c>
      <c r="I28" s="12">
        <v>1.18E-2</v>
      </c>
      <c r="J28" s="12">
        <v>1.15E-2</v>
      </c>
      <c r="K28" s="12"/>
      <c r="L28" s="12">
        <v>0.68179999999999996</v>
      </c>
      <c r="M28" s="12">
        <v>0.1353</v>
      </c>
      <c r="N28" s="11">
        <v>0.69689999999999996</v>
      </c>
      <c r="O28" s="14"/>
      <c r="P28" s="13">
        <v>34.21</v>
      </c>
      <c r="Q28" s="49">
        <f t="shared" si="0"/>
        <v>9.5027777777777782</v>
      </c>
      <c r="R28" s="14"/>
      <c r="S28" s="13">
        <v>37.94</v>
      </c>
      <c r="T28" s="49">
        <f t="shared" si="1"/>
        <v>10.538888888888888</v>
      </c>
      <c r="U28" s="16"/>
      <c r="V28" s="47">
        <v>49.88</v>
      </c>
      <c r="W28" s="49">
        <f t="shared" si="2"/>
        <v>13.855555555555556</v>
      </c>
      <c r="X28" s="16"/>
      <c r="Y28" s="13"/>
      <c r="Z28" s="13"/>
      <c r="AA28" s="13"/>
      <c r="AB28" s="15"/>
      <c r="AC28" s="119">
        <v>4037.5762999999997</v>
      </c>
      <c r="AD28" s="17">
        <f t="shared" si="3"/>
        <v>100</v>
      </c>
      <c r="AE28" s="18" t="str">
        <f t="shared" si="4"/>
        <v>ОК</v>
      </c>
      <c r="AF28" s="19"/>
      <c r="AG28" s="19"/>
      <c r="AH28" s="19"/>
    </row>
    <row r="29" spans="1:34" x14ac:dyDescent="0.25">
      <c r="A29" s="11">
        <v>19</v>
      </c>
      <c r="B29" s="12">
        <v>96.302099999999996</v>
      </c>
      <c r="C29" s="12">
        <v>1.9991000000000001</v>
      </c>
      <c r="D29" s="12">
        <v>0.62260000000000004</v>
      </c>
      <c r="E29" s="12">
        <v>0.1002</v>
      </c>
      <c r="F29" s="12">
        <v>9.7000000000000003E-2</v>
      </c>
      <c r="G29" s="12">
        <v>5.4999999999999997E-3</v>
      </c>
      <c r="H29" s="12">
        <v>1.8200000000000001E-2</v>
      </c>
      <c r="I29" s="12">
        <v>1.1599999999999999E-2</v>
      </c>
      <c r="J29" s="12">
        <v>1.14E-2</v>
      </c>
      <c r="K29" s="12"/>
      <c r="L29" s="12">
        <v>0.68469999999999998</v>
      </c>
      <c r="M29" s="12">
        <v>0.1356</v>
      </c>
      <c r="N29" s="11">
        <v>0.69689999999999996</v>
      </c>
      <c r="O29" s="14"/>
      <c r="P29" s="13">
        <v>34.21</v>
      </c>
      <c r="Q29" s="49">
        <f t="shared" si="0"/>
        <v>9.5027777777777782</v>
      </c>
      <c r="R29" s="14"/>
      <c r="S29" s="13">
        <v>37.94</v>
      </c>
      <c r="T29" s="49">
        <f t="shared" si="1"/>
        <v>10.538888888888888</v>
      </c>
      <c r="U29" s="16"/>
      <c r="V29" s="13">
        <v>49.87</v>
      </c>
      <c r="W29" s="49">
        <f t="shared" si="2"/>
        <v>13.852777777777776</v>
      </c>
      <c r="X29" s="16"/>
      <c r="Y29" s="13"/>
      <c r="Z29" s="13"/>
      <c r="AA29" s="13"/>
      <c r="AB29" s="15"/>
      <c r="AC29" s="119">
        <v>3923.5309999999999</v>
      </c>
      <c r="AD29" s="17">
        <f t="shared" si="3"/>
        <v>99.999999999999986</v>
      </c>
      <c r="AE29" s="18" t="str">
        <f t="shared" si="4"/>
        <v>ОК</v>
      </c>
      <c r="AF29" s="19"/>
      <c r="AG29" s="19"/>
      <c r="AH29" s="19"/>
    </row>
    <row r="30" spans="1:34" x14ac:dyDescent="0.25">
      <c r="A30" s="11">
        <v>20</v>
      </c>
      <c r="B30" s="12">
        <v>96.317999999999998</v>
      </c>
      <c r="C30" s="12">
        <v>1.9885999999999999</v>
      </c>
      <c r="D30" s="12">
        <v>0.62</v>
      </c>
      <c r="E30" s="12">
        <v>9.9699999999999997E-2</v>
      </c>
      <c r="F30" s="12">
        <v>9.64E-2</v>
      </c>
      <c r="G30" s="12">
        <v>5.3E-3</v>
      </c>
      <c r="H30" s="12">
        <v>1.7999999999999999E-2</v>
      </c>
      <c r="I30" s="12">
        <v>1.1599999999999999E-2</v>
      </c>
      <c r="J30" s="12">
        <v>1.1299999999999999E-2</v>
      </c>
      <c r="K30" s="12"/>
      <c r="L30" s="12">
        <v>0.68430000000000002</v>
      </c>
      <c r="M30" s="12">
        <v>0.1348</v>
      </c>
      <c r="N30" s="11">
        <v>0.69669999999999999</v>
      </c>
      <c r="O30" s="14"/>
      <c r="P30" s="47">
        <v>34.200000000000003</v>
      </c>
      <c r="Q30" s="49">
        <f t="shared" si="0"/>
        <v>9.5</v>
      </c>
      <c r="R30" s="14"/>
      <c r="S30" s="13">
        <v>37.93</v>
      </c>
      <c r="T30" s="49">
        <f t="shared" si="1"/>
        <v>10.536111111111111</v>
      </c>
      <c r="U30" s="16"/>
      <c r="V30" s="47">
        <v>49.87</v>
      </c>
      <c r="W30" s="49">
        <f t="shared" si="2"/>
        <v>13.852777777777776</v>
      </c>
      <c r="X30" s="16"/>
      <c r="Y30" s="13"/>
      <c r="Z30" s="13"/>
      <c r="AA30" s="13"/>
      <c r="AB30" s="15"/>
      <c r="AC30" s="119">
        <v>3845.1674000000003</v>
      </c>
      <c r="AD30" s="17">
        <f t="shared" si="3"/>
        <v>100.00000000000001</v>
      </c>
      <c r="AE30" s="18" t="str">
        <f t="shared" si="4"/>
        <v>ОК</v>
      </c>
      <c r="AF30" s="19"/>
      <c r="AG30" s="19"/>
      <c r="AH30" s="19"/>
    </row>
    <row r="31" spans="1:34" x14ac:dyDescent="0.25">
      <c r="A31" s="11">
        <v>21</v>
      </c>
      <c r="B31" s="12">
        <v>96.290300000000002</v>
      </c>
      <c r="C31" s="12">
        <v>2.0106999999999999</v>
      </c>
      <c r="D31" s="12">
        <v>0.62790000000000001</v>
      </c>
      <c r="E31" s="12">
        <v>0.1009</v>
      </c>
      <c r="F31" s="12">
        <v>9.74E-2</v>
      </c>
      <c r="G31" s="12">
        <v>5.1000000000000004E-3</v>
      </c>
      <c r="H31" s="12">
        <v>1.8100000000000002E-2</v>
      </c>
      <c r="I31" s="12">
        <v>1.1299999999999999E-2</v>
      </c>
      <c r="J31" s="12">
        <v>1.14E-2</v>
      </c>
      <c r="K31" s="12">
        <v>3.7000000000000002E-3</v>
      </c>
      <c r="L31" s="12">
        <v>0.67420000000000002</v>
      </c>
      <c r="M31" s="12">
        <v>0.13700000000000001</v>
      </c>
      <c r="N31" s="52">
        <v>0.69699999999999995</v>
      </c>
      <c r="O31" s="14"/>
      <c r="P31" s="13">
        <v>34.22</v>
      </c>
      <c r="Q31" s="49">
        <f t="shared" si="0"/>
        <v>9.5055555555555546</v>
      </c>
      <c r="R31" s="14"/>
      <c r="S31" s="13">
        <v>37.950000000000003</v>
      </c>
      <c r="T31" s="49">
        <f t="shared" si="1"/>
        <v>10.541666666666668</v>
      </c>
      <c r="U31" s="16"/>
      <c r="V31" s="13">
        <v>49.88</v>
      </c>
      <c r="W31" s="49">
        <f t="shared" si="2"/>
        <v>13.855555555555556</v>
      </c>
      <c r="X31" s="16"/>
      <c r="Y31" s="13"/>
      <c r="Z31" s="13"/>
      <c r="AA31" s="13"/>
      <c r="AB31" s="21">
        <v>0</v>
      </c>
      <c r="AC31" s="119">
        <v>3860.7284</v>
      </c>
      <c r="AD31" s="17">
        <f t="shared" si="3"/>
        <v>99.999999999999986</v>
      </c>
      <c r="AE31" s="18" t="str">
        <f t="shared" si="4"/>
        <v>ОК</v>
      </c>
      <c r="AF31" s="19"/>
      <c r="AG31" s="19"/>
      <c r="AH31" s="19"/>
    </row>
    <row r="32" spans="1:34" x14ac:dyDescent="0.25">
      <c r="A32" s="11">
        <v>22</v>
      </c>
      <c r="B32" s="12">
        <v>96.256399999999999</v>
      </c>
      <c r="C32" s="12">
        <v>2.0369000000000002</v>
      </c>
      <c r="D32" s="12">
        <v>0.63849999999999996</v>
      </c>
      <c r="E32" s="12">
        <v>0.1024</v>
      </c>
      <c r="F32" s="12">
        <v>9.8900000000000002E-2</v>
      </c>
      <c r="G32" s="12">
        <v>5.0000000000000001E-3</v>
      </c>
      <c r="H32" s="12">
        <v>1.83E-2</v>
      </c>
      <c r="I32" s="12">
        <v>1.14E-2</v>
      </c>
      <c r="J32" s="12">
        <v>1.1599999999999999E-2</v>
      </c>
      <c r="K32" s="12"/>
      <c r="L32" s="12">
        <v>0.66990000000000005</v>
      </c>
      <c r="M32" s="12">
        <v>0.13869999999999999</v>
      </c>
      <c r="N32" s="11">
        <v>0.69730000000000003</v>
      </c>
      <c r="O32" s="14"/>
      <c r="P32" s="13">
        <v>34.229999999999997</v>
      </c>
      <c r="Q32" s="49">
        <f t="shared" si="0"/>
        <v>9.5083333333333329</v>
      </c>
      <c r="R32" s="14"/>
      <c r="S32" s="13">
        <v>37.96</v>
      </c>
      <c r="T32" s="49">
        <f t="shared" si="1"/>
        <v>10.544444444444444</v>
      </c>
      <c r="U32" s="16"/>
      <c r="V32" s="13">
        <v>49.89</v>
      </c>
      <c r="W32" s="49">
        <f t="shared" si="2"/>
        <v>13.858333333333333</v>
      </c>
      <c r="X32" s="16">
        <v>-13.8</v>
      </c>
      <c r="Y32" s="13"/>
      <c r="Z32" s="13">
        <v>0.184</v>
      </c>
      <c r="AA32" s="13">
        <v>0.29199999999999998</v>
      </c>
      <c r="AB32" s="15"/>
      <c r="AC32" s="119">
        <v>3963.0535</v>
      </c>
      <c r="AD32" s="17">
        <f t="shared" si="3"/>
        <v>99.999999999999986</v>
      </c>
      <c r="AE32" s="18" t="str">
        <f t="shared" si="4"/>
        <v>ОК</v>
      </c>
      <c r="AF32" s="19"/>
      <c r="AG32" s="19"/>
      <c r="AH32" s="19"/>
    </row>
    <row r="33" spans="1:34" x14ac:dyDescent="0.25">
      <c r="A33" s="11">
        <v>23</v>
      </c>
      <c r="B33" s="12">
        <v>96.269000000000005</v>
      </c>
      <c r="C33" s="12">
        <v>2.0272999999999999</v>
      </c>
      <c r="D33" s="12">
        <v>0.63529999999999998</v>
      </c>
      <c r="E33" s="12">
        <v>0.1019</v>
      </c>
      <c r="F33" s="12">
        <v>9.8199999999999996E-2</v>
      </c>
      <c r="G33" s="12">
        <v>5.4000000000000003E-3</v>
      </c>
      <c r="H33" s="12">
        <v>1.8100000000000002E-2</v>
      </c>
      <c r="I33" s="12">
        <v>1.12E-2</v>
      </c>
      <c r="J33" s="12">
        <v>1.17E-2</v>
      </c>
      <c r="K33" s="12"/>
      <c r="L33" s="12">
        <v>0.67190000000000005</v>
      </c>
      <c r="M33" s="12">
        <v>0.13800000000000001</v>
      </c>
      <c r="N33" s="11">
        <v>0.69720000000000004</v>
      </c>
      <c r="O33" s="14"/>
      <c r="P33" s="13">
        <v>34.229999999999997</v>
      </c>
      <c r="Q33" s="49">
        <f t="shared" si="0"/>
        <v>9.5083333333333329</v>
      </c>
      <c r="R33" s="14"/>
      <c r="S33" s="47">
        <v>37.96</v>
      </c>
      <c r="T33" s="49">
        <f t="shared" si="1"/>
        <v>10.544444444444444</v>
      </c>
      <c r="U33" s="16"/>
      <c r="V33" s="13">
        <v>49.89</v>
      </c>
      <c r="W33" s="49">
        <f t="shared" si="2"/>
        <v>13.858333333333333</v>
      </c>
      <c r="X33" s="16"/>
      <c r="Y33" s="13"/>
      <c r="Z33" s="13"/>
      <c r="AA33" s="13"/>
      <c r="AB33" s="21"/>
      <c r="AC33" s="119">
        <v>4003.5079000000005</v>
      </c>
      <c r="AD33" s="17">
        <f>SUM(B33:M33)+$K$42+$N$42</f>
        <v>100.00000000000001</v>
      </c>
      <c r="AE33" s="18" t="str">
        <f>IF(AD33=100,"ОК"," ")</f>
        <v>ОК</v>
      </c>
      <c r="AF33" s="19"/>
      <c r="AG33" s="19"/>
      <c r="AH33" s="19"/>
    </row>
    <row r="34" spans="1:34" x14ac:dyDescent="0.25">
      <c r="A34" s="11">
        <v>24</v>
      </c>
      <c r="B34" s="12">
        <v>96.223799999999997</v>
      </c>
      <c r="C34" s="12">
        <v>2.0592000000000001</v>
      </c>
      <c r="D34" s="12">
        <v>0.64549999999999996</v>
      </c>
      <c r="E34" s="12">
        <v>0.1032</v>
      </c>
      <c r="F34" s="12">
        <v>0.10009999999999999</v>
      </c>
      <c r="G34" s="12">
        <v>5.3E-3</v>
      </c>
      <c r="H34" s="12">
        <v>1.8599999999999998E-2</v>
      </c>
      <c r="I34" s="12">
        <v>1.2E-2</v>
      </c>
      <c r="J34" s="12">
        <v>1.17E-2</v>
      </c>
      <c r="K34" s="12"/>
      <c r="L34" s="12">
        <v>0.67279999999999995</v>
      </c>
      <c r="M34" s="12">
        <v>0.1358</v>
      </c>
      <c r="N34" s="11">
        <v>0.6976</v>
      </c>
      <c r="O34" s="14"/>
      <c r="P34" s="13">
        <v>34.24</v>
      </c>
      <c r="Q34" s="49">
        <f t="shared" si="0"/>
        <v>9.5111111111111111</v>
      </c>
      <c r="R34" s="14"/>
      <c r="S34" s="13">
        <v>37.979999999999997</v>
      </c>
      <c r="T34" s="49">
        <f t="shared" si="1"/>
        <v>10.549999999999999</v>
      </c>
      <c r="U34" s="16"/>
      <c r="V34" s="47">
        <v>49.9</v>
      </c>
      <c r="W34" s="49">
        <f t="shared" si="2"/>
        <v>13.861111111111111</v>
      </c>
      <c r="X34" s="16"/>
      <c r="Y34" s="13"/>
      <c r="Z34" s="13"/>
      <c r="AA34" s="13"/>
      <c r="AB34" s="15"/>
      <c r="AC34" s="119">
        <v>4016.1130999999982</v>
      </c>
      <c r="AD34" s="17">
        <f t="shared" si="3"/>
        <v>100.00000000000001</v>
      </c>
      <c r="AE34" s="18" t="str">
        <f t="shared" si="4"/>
        <v>ОК</v>
      </c>
      <c r="AF34" s="19"/>
      <c r="AG34" s="19"/>
      <c r="AH34" s="19"/>
    </row>
    <row r="35" spans="1:34" x14ac:dyDescent="0.25">
      <c r="A35" s="11">
        <v>25</v>
      </c>
      <c r="B35" s="12">
        <v>96.279799999999994</v>
      </c>
      <c r="C35" s="12">
        <v>2.0226000000000002</v>
      </c>
      <c r="D35" s="12">
        <v>0.63319999999999999</v>
      </c>
      <c r="E35" s="12">
        <v>0.10150000000000001</v>
      </c>
      <c r="F35" s="12">
        <v>9.8599999999999993E-2</v>
      </c>
      <c r="G35" s="12">
        <v>5.1000000000000004E-3</v>
      </c>
      <c r="H35" s="12">
        <v>1.83E-2</v>
      </c>
      <c r="I35" s="12">
        <v>1.2E-2</v>
      </c>
      <c r="J35" s="12">
        <v>1.14E-2</v>
      </c>
      <c r="K35" s="12"/>
      <c r="L35" s="12">
        <v>0.67300000000000004</v>
      </c>
      <c r="M35" s="12">
        <v>0.13250000000000001</v>
      </c>
      <c r="N35" s="11">
        <v>0.69710000000000005</v>
      </c>
      <c r="O35" s="14"/>
      <c r="P35" s="13">
        <v>34.229999999999997</v>
      </c>
      <c r="Q35" s="49">
        <f t="shared" si="0"/>
        <v>9.5083333333333329</v>
      </c>
      <c r="R35" s="14"/>
      <c r="S35" s="13">
        <v>37.96</v>
      </c>
      <c r="T35" s="49">
        <f t="shared" si="1"/>
        <v>10.544444444444444</v>
      </c>
      <c r="U35" s="16"/>
      <c r="V35" s="13">
        <v>49.89</v>
      </c>
      <c r="W35" s="49">
        <f t="shared" si="2"/>
        <v>13.858333333333333</v>
      </c>
      <c r="X35" s="16"/>
      <c r="Y35" s="13"/>
      <c r="Z35" s="13"/>
      <c r="AA35" s="13"/>
      <c r="AB35" s="15"/>
      <c r="AC35" s="119">
        <v>3928.3192999999987</v>
      </c>
      <c r="AD35" s="17">
        <f t="shared" si="3"/>
        <v>99.999999999999986</v>
      </c>
      <c r="AE35" s="18" t="str">
        <f t="shared" si="4"/>
        <v>ОК</v>
      </c>
      <c r="AF35" s="19"/>
      <c r="AG35" s="19"/>
      <c r="AH35" s="19"/>
    </row>
    <row r="36" spans="1:34" x14ac:dyDescent="0.25">
      <c r="A36" s="11">
        <v>26</v>
      </c>
      <c r="B36" s="12">
        <v>96.320700000000002</v>
      </c>
      <c r="C36" s="12">
        <v>1.9959</v>
      </c>
      <c r="D36" s="12">
        <v>0.62309999999999999</v>
      </c>
      <c r="E36" s="12">
        <v>9.9599999999999994E-2</v>
      </c>
      <c r="F36" s="12">
        <v>9.6799999999999997E-2</v>
      </c>
      <c r="G36" s="12">
        <v>5.4000000000000003E-3</v>
      </c>
      <c r="H36" s="12">
        <v>1.7899999999999999E-2</v>
      </c>
      <c r="I36" s="12">
        <v>1.17E-2</v>
      </c>
      <c r="J36" s="12">
        <v>1.1299999999999999E-2</v>
      </c>
      <c r="K36" s="12"/>
      <c r="L36" s="12">
        <v>0.6744</v>
      </c>
      <c r="M36" s="12">
        <v>0.13120000000000001</v>
      </c>
      <c r="N36" s="11">
        <v>0.69669999999999999</v>
      </c>
      <c r="O36" s="14"/>
      <c r="P36" s="13">
        <v>34.21</v>
      </c>
      <c r="Q36" s="49">
        <f t="shared" si="0"/>
        <v>9.5027777777777782</v>
      </c>
      <c r="R36" s="14"/>
      <c r="S36" s="13">
        <v>37.94</v>
      </c>
      <c r="T36" s="49">
        <f t="shared" si="1"/>
        <v>10.538888888888888</v>
      </c>
      <c r="U36" s="16"/>
      <c r="V36" s="13">
        <v>49.88</v>
      </c>
      <c r="W36" s="49">
        <f t="shared" si="2"/>
        <v>13.855555555555556</v>
      </c>
      <c r="X36" s="16"/>
      <c r="Y36" s="13"/>
      <c r="Z36" s="13"/>
      <c r="AA36" s="13"/>
      <c r="AB36" s="15"/>
      <c r="AC36" s="119">
        <v>3756.2195999999994</v>
      </c>
      <c r="AD36" s="17">
        <f t="shared" si="3"/>
        <v>100.00000000000001</v>
      </c>
      <c r="AE36" s="18" t="str">
        <f t="shared" si="4"/>
        <v>ОК</v>
      </c>
      <c r="AF36" s="19"/>
      <c r="AG36" s="19"/>
      <c r="AH36" s="19"/>
    </row>
    <row r="37" spans="1:34" x14ac:dyDescent="0.25">
      <c r="A37" s="11">
        <v>27</v>
      </c>
      <c r="B37" s="12">
        <v>96.349900000000005</v>
      </c>
      <c r="C37" s="12">
        <v>1.9766999999999999</v>
      </c>
      <c r="D37" s="12">
        <v>0.61770000000000003</v>
      </c>
      <c r="E37" s="12">
        <v>9.8900000000000002E-2</v>
      </c>
      <c r="F37" s="12">
        <v>9.64E-2</v>
      </c>
      <c r="G37" s="12">
        <v>5.3E-3</v>
      </c>
      <c r="H37" s="12">
        <v>1.7899999999999999E-2</v>
      </c>
      <c r="I37" s="12">
        <v>1.17E-2</v>
      </c>
      <c r="J37" s="12">
        <v>1.11E-2</v>
      </c>
      <c r="K37" s="12"/>
      <c r="L37" s="12">
        <v>0.6754</v>
      </c>
      <c r="M37" s="12">
        <v>0.127</v>
      </c>
      <c r="N37" s="11">
        <v>0.69650000000000001</v>
      </c>
      <c r="O37" s="14"/>
      <c r="P37" s="47">
        <v>34.200000000000003</v>
      </c>
      <c r="Q37" s="49">
        <f t="shared" si="0"/>
        <v>9.5</v>
      </c>
      <c r="R37" s="14"/>
      <c r="S37" s="13">
        <v>37.93</v>
      </c>
      <c r="T37" s="49">
        <f t="shared" si="1"/>
        <v>10.536111111111111</v>
      </c>
      <c r="U37" s="16"/>
      <c r="V37" s="13">
        <v>49.88</v>
      </c>
      <c r="W37" s="49">
        <f t="shared" si="2"/>
        <v>13.855555555555556</v>
      </c>
      <c r="X37" s="16"/>
      <c r="Y37" s="13"/>
      <c r="Z37" s="13"/>
      <c r="AA37" s="13"/>
      <c r="AB37" s="15"/>
      <c r="AC37" s="119">
        <v>3648.5829999999996</v>
      </c>
      <c r="AD37" s="17">
        <f t="shared" si="3"/>
        <v>100</v>
      </c>
      <c r="AE37" s="18" t="str">
        <f t="shared" si="4"/>
        <v>ОК</v>
      </c>
      <c r="AF37" s="19"/>
      <c r="AG37" s="19"/>
      <c r="AH37" s="19"/>
    </row>
    <row r="38" spans="1:34" x14ac:dyDescent="0.25">
      <c r="A38" s="11">
        <v>28</v>
      </c>
      <c r="B38" s="12">
        <v>96.313400000000001</v>
      </c>
      <c r="C38" s="12">
        <v>1.9961</v>
      </c>
      <c r="D38" s="12">
        <v>0.63249999999999995</v>
      </c>
      <c r="E38" s="12">
        <v>0.1008</v>
      </c>
      <c r="F38" s="12">
        <v>9.8100000000000007E-2</v>
      </c>
      <c r="G38" s="12">
        <v>5.3E-3</v>
      </c>
      <c r="H38" s="12">
        <v>1.8100000000000002E-2</v>
      </c>
      <c r="I38" s="12">
        <v>1.17E-2</v>
      </c>
      <c r="J38" s="12">
        <v>1.1299999999999999E-2</v>
      </c>
      <c r="K38" s="12"/>
      <c r="L38" s="12">
        <v>0.67059999999999997</v>
      </c>
      <c r="M38" s="12">
        <v>0.13009999999999999</v>
      </c>
      <c r="N38" s="11">
        <v>0.69679999999999997</v>
      </c>
      <c r="O38" s="14"/>
      <c r="P38" s="47">
        <v>34.22</v>
      </c>
      <c r="Q38" s="49">
        <f t="shared" si="0"/>
        <v>9.5055555555555546</v>
      </c>
      <c r="R38" s="14"/>
      <c r="S38" s="13">
        <v>37.950000000000003</v>
      </c>
      <c r="T38" s="49">
        <f t="shared" si="1"/>
        <v>10.541666666666668</v>
      </c>
      <c r="U38" s="16"/>
      <c r="V38" s="13">
        <v>49.89</v>
      </c>
      <c r="W38" s="49">
        <f t="shared" si="2"/>
        <v>13.858333333333333</v>
      </c>
      <c r="X38" s="16">
        <v>-14.6</v>
      </c>
      <c r="Y38" s="13"/>
      <c r="Z38" s="13"/>
      <c r="AA38" s="13"/>
      <c r="AB38" s="15"/>
      <c r="AC38" s="119">
        <v>3635.6496000000006</v>
      </c>
      <c r="AD38" s="17">
        <f t="shared" si="3"/>
        <v>100.00000000000001</v>
      </c>
      <c r="AE38" s="18" t="str">
        <f t="shared" si="4"/>
        <v>ОК</v>
      </c>
      <c r="AF38" s="19"/>
      <c r="AG38" s="19"/>
      <c r="AH38" s="19"/>
    </row>
    <row r="39" spans="1:34" x14ac:dyDescent="0.25">
      <c r="A39" s="11">
        <v>29</v>
      </c>
      <c r="B39" s="12">
        <v>96.342399999999998</v>
      </c>
      <c r="C39" s="12">
        <v>1.9735</v>
      </c>
      <c r="D39" s="12">
        <v>0.62670000000000003</v>
      </c>
      <c r="E39" s="12">
        <v>0.1002</v>
      </c>
      <c r="F39" s="12">
        <v>9.74E-2</v>
      </c>
      <c r="G39" s="12">
        <v>5.7000000000000002E-3</v>
      </c>
      <c r="H39" s="12">
        <v>1.8100000000000002E-2</v>
      </c>
      <c r="I39" s="12">
        <v>1.17E-2</v>
      </c>
      <c r="J39" s="12">
        <v>1.0999999999999999E-2</v>
      </c>
      <c r="K39" s="12"/>
      <c r="L39" s="12">
        <v>0.67190000000000005</v>
      </c>
      <c r="M39" s="12">
        <v>0.12939999999999999</v>
      </c>
      <c r="N39" s="11">
        <v>0.6966</v>
      </c>
      <c r="O39" s="14"/>
      <c r="P39" s="47">
        <v>34.21</v>
      </c>
      <c r="Q39" s="49">
        <f t="shared" si="0"/>
        <v>9.5027777777777782</v>
      </c>
      <c r="R39" s="14"/>
      <c r="S39" s="13">
        <v>37.94</v>
      </c>
      <c r="T39" s="49">
        <f t="shared" si="1"/>
        <v>10.538888888888888</v>
      </c>
      <c r="U39" s="16"/>
      <c r="V39" s="13">
        <v>49.88</v>
      </c>
      <c r="W39" s="49">
        <f t="shared" si="2"/>
        <v>13.855555555555556</v>
      </c>
      <c r="X39" s="16"/>
      <c r="Y39" s="13"/>
      <c r="Z39" s="13"/>
      <c r="AA39" s="13"/>
      <c r="AB39" s="15"/>
      <c r="AC39" s="119">
        <v>3763.0235000000007</v>
      </c>
      <c r="AD39" s="17">
        <f t="shared" si="3"/>
        <v>100</v>
      </c>
      <c r="AE39" s="18" t="str">
        <f t="shared" si="4"/>
        <v>ОК</v>
      </c>
      <c r="AF39" s="19"/>
      <c r="AG39" s="19"/>
      <c r="AH39" s="19"/>
    </row>
    <row r="40" spans="1:34" x14ac:dyDescent="0.25">
      <c r="A40" s="11">
        <v>30</v>
      </c>
      <c r="B40" s="12">
        <v>96.361900000000006</v>
      </c>
      <c r="C40" s="12">
        <v>1.9570000000000001</v>
      </c>
      <c r="D40" s="12">
        <v>0.62309999999999999</v>
      </c>
      <c r="E40" s="12">
        <v>9.9400000000000002E-2</v>
      </c>
      <c r="F40" s="12">
        <v>9.69E-2</v>
      </c>
      <c r="G40" s="12">
        <v>5.4999999999999997E-3</v>
      </c>
      <c r="H40" s="12">
        <v>1.77E-2</v>
      </c>
      <c r="I40" s="12">
        <v>1.15E-2</v>
      </c>
      <c r="J40" s="12">
        <v>1.0800000000000001E-2</v>
      </c>
      <c r="K40" s="12"/>
      <c r="L40" s="12">
        <v>0.67530000000000001</v>
      </c>
      <c r="M40" s="12">
        <v>0.12889999999999999</v>
      </c>
      <c r="N40" s="11">
        <v>0.69640000000000002</v>
      </c>
      <c r="O40" s="14"/>
      <c r="P40" s="47">
        <v>34.200000000000003</v>
      </c>
      <c r="Q40" s="60">
        <f t="shared" si="0"/>
        <v>9.5</v>
      </c>
      <c r="R40" s="14"/>
      <c r="S40" s="13">
        <v>37.93</v>
      </c>
      <c r="T40" s="49">
        <f t="shared" si="1"/>
        <v>10.536111111111111</v>
      </c>
      <c r="U40" s="16"/>
      <c r="V40" s="13">
        <v>49.88</v>
      </c>
      <c r="W40" s="49">
        <f t="shared" si="2"/>
        <v>13.855555555555556</v>
      </c>
      <c r="X40" s="16"/>
      <c r="Y40" s="13"/>
      <c r="Z40" s="13"/>
      <c r="AA40" s="13"/>
      <c r="AB40" s="15"/>
      <c r="AC40" s="119">
        <v>3861.4508000000001</v>
      </c>
      <c r="AD40" s="17">
        <f t="shared" si="3"/>
        <v>100.00000000000001</v>
      </c>
      <c r="AE40" s="18" t="str">
        <f t="shared" si="4"/>
        <v>ОК</v>
      </c>
      <c r="AF40" s="19"/>
      <c r="AG40" s="19"/>
      <c r="AH40" s="19"/>
    </row>
    <row r="41" spans="1:34" ht="15.75" thickBot="1" x14ac:dyDescent="0.3">
      <c r="A41" s="22">
        <v>31</v>
      </c>
      <c r="B41" s="23">
        <v>96.3566</v>
      </c>
      <c r="C41" s="24">
        <v>1.9603999999999999</v>
      </c>
      <c r="D41" s="24">
        <v>0.62339999999999995</v>
      </c>
      <c r="E41" s="24">
        <v>9.9299999999999999E-2</v>
      </c>
      <c r="F41" s="24">
        <v>9.6699999999999994E-2</v>
      </c>
      <c r="G41" s="24">
        <v>5.1000000000000004E-3</v>
      </c>
      <c r="H41" s="24">
        <v>1.78E-2</v>
      </c>
      <c r="I41" s="24">
        <v>1.1299999999999999E-2</v>
      </c>
      <c r="J41" s="24">
        <v>1.12E-2</v>
      </c>
      <c r="K41" s="24"/>
      <c r="L41" s="24">
        <v>0.67559999999999998</v>
      </c>
      <c r="M41" s="25">
        <v>0.13059999999999999</v>
      </c>
      <c r="N41" s="22">
        <v>0.69650000000000001</v>
      </c>
      <c r="O41" s="26"/>
      <c r="P41" s="62">
        <v>34.200000000000003</v>
      </c>
      <c r="Q41" s="49">
        <f t="shared" si="0"/>
        <v>9.5</v>
      </c>
      <c r="R41" s="26"/>
      <c r="S41" s="27">
        <v>37.93</v>
      </c>
      <c r="T41" s="49">
        <f t="shared" si="1"/>
        <v>10.536111111111111</v>
      </c>
      <c r="U41" s="28"/>
      <c r="V41" s="27">
        <v>49.88</v>
      </c>
      <c r="W41" s="49">
        <f t="shared" si="2"/>
        <v>13.855555555555556</v>
      </c>
      <c r="X41" s="28"/>
      <c r="Y41" s="27"/>
      <c r="Z41" s="27"/>
      <c r="AA41" s="53"/>
      <c r="AB41" s="54"/>
      <c r="AC41" s="55">
        <v>4218.8658999999998</v>
      </c>
      <c r="AD41" s="17">
        <f t="shared" si="3"/>
        <v>100.00000000000001</v>
      </c>
      <c r="AE41" s="18" t="str">
        <f t="shared" si="4"/>
        <v>ОК</v>
      </c>
      <c r="AF41" s="19"/>
      <c r="AG41" s="19"/>
      <c r="AH41" s="19"/>
    </row>
    <row r="42" spans="1:34" ht="15" customHeight="1" thickBot="1" x14ac:dyDescent="0.3">
      <c r="A42" s="76" t="s">
        <v>20</v>
      </c>
      <c r="B42" s="77"/>
      <c r="C42" s="77"/>
      <c r="D42" s="77"/>
      <c r="E42" s="77"/>
      <c r="F42" s="77"/>
      <c r="G42" s="77"/>
      <c r="H42" s="78"/>
      <c r="I42" s="76" t="s">
        <v>21</v>
      </c>
      <c r="J42" s="77"/>
      <c r="K42" s="29">
        <v>0.01</v>
      </c>
      <c r="L42" s="63" t="s">
        <v>22</v>
      </c>
      <c r="M42" s="79"/>
      <c r="N42" s="30">
        <v>2E-3</v>
      </c>
      <c r="O42" s="80"/>
      <c r="P42" s="67">
        <f>SUMPRODUCT(P11:P41,AC11:AC41)/SUM(AC11:AC41)</f>
        <v>34.209674866606584</v>
      </c>
      <c r="Q42" s="67">
        <f>SUMPRODUCT(Q11:Q41,AC11:AC41)/SUM(AC11:AC41)</f>
        <v>9.5026874629462696</v>
      </c>
      <c r="R42" s="69">
        <f>SUMPRODUCT(R11:R41,AC11:AC41)/SUM(AC11:AC41)</f>
        <v>0</v>
      </c>
      <c r="S42" s="67">
        <f>SUMPRODUCT(S11:S41,AC11:AC41)/SUM(AC11:AC41)</f>
        <v>37.940327601228198</v>
      </c>
      <c r="T42" s="71">
        <f>SUMPRODUCT(T11:T41,AC11:AC41)/SUM(AC11:AC41)</f>
        <v>10.538979889230058</v>
      </c>
      <c r="U42" s="31"/>
      <c r="V42" s="32"/>
      <c r="W42" s="32"/>
      <c r="X42" s="32"/>
      <c r="Y42" s="32"/>
      <c r="Z42" s="32"/>
      <c r="AA42" s="63" t="s">
        <v>53</v>
      </c>
      <c r="AB42" s="64"/>
      <c r="AC42" s="56">
        <v>29434.203000000001</v>
      </c>
      <c r="AD42" s="17"/>
      <c r="AE42" s="18"/>
      <c r="AF42" s="19"/>
      <c r="AG42" s="19"/>
      <c r="AH42" s="19"/>
    </row>
    <row r="43" spans="1:34" ht="19.5" customHeight="1" thickBot="1" x14ac:dyDescent="0.3">
      <c r="A43" s="33"/>
      <c r="B43" s="34"/>
      <c r="C43" s="34"/>
      <c r="D43" s="34"/>
      <c r="E43" s="34"/>
      <c r="F43" s="34"/>
      <c r="G43" s="34"/>
      <c r="H43" s="73" t="s">
        <v>23</v>
      </c>
      <c r="I43" s="74"/>
      <c r="J43" s="74"/>
      <c r="K43" s="74"/>
      <c r="L43" s="74"/>
      <c r="M43" s="74"/>
      <c r="N43" s="75"/>
      <c r="O43" s="81"/>
      <c r="P43" s="68"/>
      <c r="Q43" s="68"/>
      <c r="R43" s="70"/>
      <c r="S43" s="68"/>
      <c r="T43" s="72"/>
      <c r="U43" s="31"/>
      <c r="V43" s="34"/>
      <c r="W43" s="34"/>
      <c r="X43" s="34"/>
      <c r="Y43" s="34"/>
      <c r="Z43" s="34"/>
      <c r="AA43" s="34"/>
      <c r="AB43" s="34"/>
      <c r="AC43" s="35"/>
    </row>
    <row r="44" spans="1:34" ht="4.5" customHeight="1" x14ac:dyDescent="0.25"/>
    <row r="45" spans="1:34" x14ac:dyDescent="0.25">
      <c r="B45" s="6" t="s">
        <v>55</v>
      </c>
      <c r="M45" s="3" t="s">
        <v>56</v>
      </c>
      <c r="O45" s="3" t="s">
        <v>57</v>
      </c>
      <c r="U45" s="3" t="s">
        <v>66</v>
      </c>
      <c r="V45" s="59"/>
    </row>
    <row r="46" spans="1:34" x14ac:dyDescent="0.25">
      <c r="D46" s="36" t="s">
        <v>24</v>
      </c>
      <c r="O46" s="36" t="s">
        <v>25</v>
      </c>
      <c r="R46" s="36" t="s">
        <v>26</v>
      </c>
      <c r="U46" s="3" t="s">
        <v>27</v>
      </c>
      <c r="V46" s="36"/>
    </row>
    <row r="47" spans="1:34" x14ac:dyDescent="0.25">
      <c r="B47" s="6" t="s">
        <v>59</v>
      </c>
      <c r="O47" s="3" t="s">
        <v>60</v>
      </c>
      <c r="U47" s="3" t="s">
        <v>66</v>
      </c>
    </row>
    <row r="48" spans="1:34" x14ac:dyDescent="0.25">
      <c r="E48" s="36" t="s">
        <v>28</v>
      </c>
      <c r="O48" s="36" t="s">
        <v>25</v>
      </c>
      <c r="R48" s="36" t="s">
        <v>26</v>
      </c>
      <c r="U48" s="3" t="s">
        <v>27</v>
      </c>
      <c r="V48" s="36"/>
    </row>
    <row r="49" spans="2:22" x14ac:dyDescent="0.25">
      <c r="B49" s="6" t="s">
        <v>61</v>
      </c>
      <c r="O49" s="3" t="s">
        <v>62</v>
      </c>
      <c r="U49" s="3" t="s">
        <v>66</v>
      </c>
    </row>
    <row r="50" spans="2:22" x14ac:dyDescent="0.25">
      <c r="E50" s="36" t="s">
        <v>63</v>
      </c>
      <c r="O50" s="36" t="s">
        <v>25</v>
      </c>
      <c r="R50" s="36" t="s">
        <v>26</v>
      </c>
      <c r="U50" s="3" t="s">
        <v>27</v>
      </c>
      <c r="V50" s="36"/>
    </row>
    <row r="54" spans="2:22" x14ac:dyDescent="0.25">
      <c r="B54" s="3" t="s">
        <v>64</v>
      </c>
    </row>
  </sheetData>
  <mergeCells count="47">
    <mergeCell ref="T42:T43"/>
    <mergeCell ref="AA42:AB42"/>
    <mergeCell ref="H43:N43"/>
    <mergeCell ref="V9:V10"/>
    <mergeCell ref="W9:W10"/>
    <mergeCell ref="A42:H42"/>
    <mergeCell ref="I42:J42"/>
    <mergeCell ref="L42:M42"/>
    <mergeCell ref="O42:O43"/>
    <mergeCell ref="P42:P43"/>
    <mergeCell ref="Q42:Q43"/>
    <mergeCell ref="R42:R43"/>
    <mergeCell ref="S42:S43"/>
    <mergeCell ref="P9:P10"/>
    <mergeCell ref="Q9:Q10"/>
    <mergeCell ref="R9:R10"/>
    <mergeCell ref="AB7:AB10"/>
    <mergeCell ref="AC7:AC10"/>
    <mergeCell ref="K1:U1"/>
    <mergeCell ref="K2:U2"/>
    <mergeCell ref="I3:W3"/>
    <mergeCell ref="K4:U4"/>
    <mergeCell ref="K5:U5"/>
    <mergeCell ref="X7:X10"/>
    <mergeCell ref="Y7:Y10"/>
    <mergeCell ref="Z7:Z10"/>
    <mergeCell ref="AA7:AA10"/>
    <mergeCell ref="S9:S10"/>
    <mergeCell ref="T9:T10"/>
    <mergeCell ref="U9:U10"/>
    <mergeCell ref="I9:I10"/>
    <mergeCell ref="J9:J10"/>
    <mergeCell ref="A7:A10"/>
    <mergeCell ref="B7:M8"/>
    <mergeCell ref="N7:W7"/>
    <mergeCell ref="N8:N10"/>
    <mergeCell ref="B9:B10"/>
    <mergeCell ref="H9:H10"/>
    <mergeCell ref="C9:C10"/>
    <mergeCell ref="D9:D10"/>
    <mergeCell ref="E9:E10"/>
    <mergeCell ref="F9:F10"/>
    <mergeCell ref="G9:G10"/>
    <mergeCell ref="K9:K10"/>
    <mergeCell ref="L9:L10"/>
    <mergeCell ref="M9:M10"/>
    <mergeCell ref="O9:O10"/>
  </mergeCells>
  <printOptions horizontalCentered="1" verticalCentered="1"/>
  <pageMargins left="0.47244094488188981" right="0.19685039370078741" top="0.15748031496062992" bottom="0.15748031496062992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листопад 2016)</vt:lpstr>
      <vt:lpstr>грудень 2016) (2)</vt:lpstr>
      <vt:lpstr>'грудень 2016) (2)'!Область_печати</vt:lpstr>
      <vt:lpstr>'листопад 2016)'!Область_печати</vt:lpstr>
    </vt:vector>
  </TitlesOfParts>
  <Company>PTG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Журавлев Aлексей Евгеньевич</dc:creator>
  <cp:lastModifiedBy>Водянчук Михаил Васильевич</cp:lastModifiedBy>
  <cp:lastPrinted>2016-12-05T13:40:52Z</cp:lastPrinted>
  <dcterms:created xsi:type="dcterms:W3CDTF">2016-11-01T07:39:48Z</dcterms:created>
  <dcterms:modified xsi:type="dcterms:W3CDTF">2017-01-04T07:38:38Z</dcterms:modified>
</cp:coreProperties>
</file>