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<sst xmlns="http://schemas.openxmlformats.org/spreadsheetml/2006/main" count="77" uniqueCount="69">
  <si>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</si>
  <si>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</si>
  <si>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</si>
  <si>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</si>
  <si>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</si>
  <si>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</si>
  <si>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</si>
  <si>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</si>
  <si>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</si>
  <si>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</si>
  <si>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</si>
  <si>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</si>
  <si>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</si>
  <si>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</si>
  <si>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</si>
  <si>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</si>
  <si>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</si>
  <si>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</si>
  <si>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</si>
  <si>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</si>
  <si>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</si>
  <si>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</si>
  <si>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</si>
  <si>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</si>
  <si>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</si>
  <si>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</si>
  <si>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</si>
  <si>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</si>
  <si>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</si>
  <si>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</si>
  <si>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</si>
  <si>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</si>
  <si>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</si>
  <si>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</si>
  <si>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</si>
  <si>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</si>
  <si>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</si>
  <si>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</si>
  <si>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</si>
  <si>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</si>
  <si>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</si>
  <si>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</si>
  <si>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</si>
  <si>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</si>
  <si>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</si>
  <si>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</si>
  <si>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</si>
  <si>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</si>
  <si>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</si>
  <si>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 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</si>
  <si>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</si>
  <si>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Метрологічна служба, яка вимірює обсяги газу</t>
  </si>
  <si>
    <t>Ю. А. Корнійчук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</si>
  <si>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</si>
  <si>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</si>
  <si>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</si>
  <si>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</si>
  <si>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</si>
  <si>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</si>
  <si>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</si>
  <si>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Свідоцтво про атестацію № 184/15 чинне до 29.12. 2020 р.</t>
  </si>
  <si>
    <t>Всього:</t>
  </si>
  <si>
    <t>&lt;10</t>
  </si>
  <si>
    <t>відс.</t>
  </si>
  <si>
    <r>
      <t xml:space="preserve">по газопроводу   </t>
    </r>
    <r>
      <rPr>
        <b/>
        <sz val="11"/>
        <color indexed="8"/>
        <rFont val="Times New Roman"/>
        <family val="1"/>
      </rPr>
      <t xml:space="preserve">Торжок-Долина      </t>
    </r>
    <r>
      <rPr>
        <sz val="11"/>
        <color indexed="8"/>
        <rFont val="Times New Roman"/>
        <family val="1"/>
      </rPr>
      <t xml:space="preserve">                        за період </t>
    </r>
    <r>
      <rPr>
        <b/>
        <sz val="11"/>
        <color indexed="8"/>
        <rFont val="Times New Roman"/>
        <family val="1"/>
      </rPr>
      <t>з 01 грудня 2016р. п</t>
    </r>
    <r>
      <rPr>
        <sz val="11"/>
        <color indexed="8"/>
        <rFont val="Times New Roman"/>
        <family val="1"/>
      </rPr>
      <t xml:space="preserve">о </t>
    </r>
    <r>
      <rPr>
        <b/>
        <sz val="11"/>
        <color indexed="8"/>
        <rFont val="Times New Roman"/>
        <family val="1"/>
      </rPr>
      <t>31 грудня 2016р.</t>
    </r>
  </si>
  <si>
    <t>03.01.2017 р.</t>
  </si>
  <si>
    <r>
      <rPr>
        <b/>
        <sz val="10"/>
        <rFont val="Arial"/>
        <family val="2"/>
      </rPr>
      <t>Маршрут</t>
    </r>
    <r>
      <rPr>
        <b/>
        <u val="single"/>
        <sz val="10"/>
        <rFont val="Arial"/>
        <family val="2"/>
      </rPr>
      <t xml:space="preserve"> № 231</t>
    </r>
  </si>
  <si>
    <r>
      <t xml:space="preserve">переданого </t>
    </r>
    <r>
      <rPr>
        <b/>
        <sz val="11"/>
        <color indexed="8"/>
        <rFont val="Times New Roman"/>
        <family val="1"/>
      </rPr>
      <t>Новоград-Волинською ВТС Рівненським ЛВУМГ</t>
    </r>
    <r>
      <rPr>
        <sz val="11"/>
        <color indexed="8"/>
        <rFont val="Times New Roman"/>
        <family val="1"/>
      </rPr>
      <t xml:space="preserve">  та прийнятого </t>
    </r>
    <r>
      <rPr>
        <b/>
        <sz val="11"/>
        <color indexed="8"/>
        <rFont val="Times New Roman"/>
        <family val="1"/>
      </rPr>
      <t>ТОВ "Трансгаз" Житомирської області</t>
    </r>
  </si>
  <si>
    <r>
      <t>по ГВС (ПВВГ, СВГ, ГРС) :</t>
    </r>
    <r>
      <rPr>
        <b/>
        <sz val="11"/>
        <color indexed="8"/>
        <rFont val="Times New Roman"/>
        <family val="1"/>
      </rPr>
      <t xml:space="preserve"> г-відвід до ГРС Новоград-Волинський,</t>
    </r>
    <r>
      <rPr>
        <sz val="11"/>
        <color indexed="8"/>
        <rFont val="Times New Roman"/>
        <family val="1"/>
      </rPr>
      <t xml:space="preserve"> точка відбору проби</t>
    </r>
    <r>
      <rPr>
        <b/>
        <sz val="11"/>
        <color indexed="8"/>
        <rFont val="Times New Roman"/>
        <family val="1"/>
      </rPr>
      <t xml:space="preserve"> - ГРС Новоград-Волинський.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</si>
</sst>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6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9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0" fillId="0" borderId="0" xfId="52" applyFont="1" applyAlignment="1" applyProtection="1">
      <alignment vertical="center"/>
      <protection locked="0"/>
    </xf>
    <xf numFmtId="0" fontId="60" fillId="0" borderId="0" xfId="52" applyFont="1" applyAlignment="1" applyProtection="1">
      <alignment vertical="center"/>
      <protection locked="0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61" fillId="0" borderId="0" xfId="52" applyFont="1" applyProtection="1">
      <alignment/>
      <protection locked="0"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94" fontId="1" fillId="0" borderId="2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5" fontId="12" fillId="0" borderId="16" xfId="0" applyNumberFormat="1" applyFont="1" applyFill="1" applyBorder="1" applyAlignment="1">
      <alignment horizontal="center" wrapText="1"/>
    </xf>
    <xf numFmtId="195" fontId="12" fillId="0" borderId="21" xfId="0" applyNumberFormat="1" applyFont="1" applyFill="1" applyBorder="1" applyAlignment="1">
      <alignment horizontal="center" wrapText="1"/>
    </xf>
    <xf numFmtId="195" fontId="12" fillId="0" borderId="2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textRotation="90" wrapText="1"/>
    </xf>
    <xf numFmtId="2" fontId="10" fillId="0" borderId="10" xfId="0" applyNumberFormat="1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textRotation="90" wrapText="1"/>
    </xf>
    <xf numFmtId="0" fontId="11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60" fillId="0" borderId="0" xfId="52" applyFont="1" applyBorder="1" applyAlignment="1" applyProtection="1">
      <alignment horizontal="left" vertical="center"/>
      <protection locked="0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60" fillId="0" borderId="0" xfId="52" applyFont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15">
      <selection activeCell="AG45" sqref="AG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7" width="5.875" style="0" customWidth="1"/>
    <col min="8" max="8" width="7.00390625" style="0" customWidth="1"/>
    <col min="9" max="9" width="5.75390625" style="0" customWidth="1"/>
    <col min="10" max="11" width="5.875" style="0" customWidth="1"/>
    <col min="12" max="12" width="6.00390625" style="0" customWidth="1"/>
    <col min="13" max="13" width="6.375" style="0" customWidth="1"/>
    <col min="14" max="15" width="6.00390625" style="0" customWidth="1"/>
    <col min="16" max="17" width="5.875" style="0" customWidth="1"/>
    <col min="18" max="18" width="5.625" style="0" customWidth="1"/>
    <col min="19" max="19" width="5.00390625" style="0" customWidth="1"/>
    <col min="20" max="20" width="5.125" style="0" customWidth="1"/>
    <col min="21" max="21" width="4.875" style="0" customWidth="1"/>
    <col min="22" max="23" width="5.125" style="0" customWidth="1"/>
    <col min="24" max="24" width="5.875" style="0" customWidth="1"/>
    <col min="25" max="25" width="5.25390625" style="0" customWidth="1"/>
    <col min="26" max="26" width="5.62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7.25390625" style="0" customWidth="1"/>
    <col min="33" max="33" width="3.625" style="0" customWidth="1"/>
    <col min="36" max="36" width="9.125" style="7" customWidth="1"/>
  </cols>
  <sheetData>
    <row r="1" spans="2:34" ht="18.75">
      <c r="B1" s="58" t="s">
        <v>12</v>
      </c>
      <c r="C1" s="58"/>
      <c r="D1" s="58"/>
      <c r="E1" s="58"/>
      <c r="F1" s="59"/>
      <c r="G1" s="59"/>
      <c r="H1" s="60"/>
      <c r="I1" s="3"/>
      <c r="J1" s="3"/>
      <c r="K1" s="3"/>
      <c r="L1" s="3"/>
      <c r="M1" s="61" t="s">
        <v>59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4"/>
      <c r="AA1" s="4"/>
      <c r="AB1" s="4"/>
      <c r="AC1" s="93" t="s">
        <v>66</v>
      </c>
      <c r="AD1" s="93"/>
      <c r="AE1" s="93"/>
      <c r="AF1" s="93"/>
      <c r="AG1" s="93"/>
      <c r="AH1" s="4"/>
    </row>
    <row r="2" spans="2:34" ht="15">
      <c r="B2" s="58" t="s">
        <v>16</v>
      </c>
      <c r="C2" s="58"/>
      <c r="D2" s="58"/>
      <c r="E2" s="58"/>
      <c r="F2" s="59"/>
      <c r="G2" s="59"/>
      <c r="H2" s="60"/>
      <c r="I2" s="3"/>
      <c r="J2" s="3"/>
      <c r="K2" s="97" t="s">
        <v>67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4"/>
      <c r="AH2" s="4"/>
    </row>
    <row r="3" spans="2:34" ht="15">
      <c r="B3" s="58" t="s">
        <v>18</v>
      </c>
      <c r="C3" s="58"/>
      <c r="D3" s="58"/>
      <c r="E3" s="58"/>
      <c r="F3" s="59"/>
      <c r="G3" s="59"/>
      <c r="H3" s="60"/>
      <c r="I3" s="3"/>
      <c r="J3" s="3"/>
      <c r="K3" s="94" t="s">
        <v>68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</row>
    <row r="4" spans="2:34" ht="15">
      <c r="B4" s="36" t="s">
        <v>3</v>
      </c>
      <c r="C4" s="36"/>
      <c r="D4" s="36"/>
      <c r="E4" s="36"/>
      <c r="F4" s="36"/>
      <c r="G4" s="36"/>
      <c r="H4" s="51"/>
      <c r="I4" s="3"/>
      <c r="J4" s="3"/>
      <c r="K4" s="97" t="s">
        <v>64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4"/>
    </row>
    <row r="5" spans="2:34" ht="14.25">
      <c r="B5" s="50" t="s">
        <v>60</v>
      </c>
      <c r="C5" s="50"/>
      <c r="D5" s="50"/>
      <c r="E5" s="50"/>
      <c r="F5" s="50"/>
      <c r="G5" s="50"/>
      <c r="H5" s="51"/>
      <c r="I5" s="3"/>
      <c r="J5" s="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  <c r="AF5" s="64"/>
      <c r="AG5" s="4"/>
      <c r="AH5" s="4"/>
    </row>
    <row r="6" spans="2:34" ht="15">
      <c r="B6" s="50"/>
      <c r="C6" s="50"/>
      <c r="D6" s="50"/>
      <c r="E6" s="50"/>
      <c r="F6" s="50"/>
      <c r="G6" s="50"/>
      <c r="H6" s="51"/>
      <c r="I6" s="3"/>
      <c r="J6" s="3"/>
      <c r="K6" s="55"/>
      <c r="L6" s="3"/>
      <c r="M6" s="54"/>
      <c r="N6" s="73"/>
      <c r="O6" s="74"/>
      <c r="P6" s="74"/>
      <c r="Q6" s="74"/>
      <c r="R6" s="74"/>
      <c r="S6" s="74"/>
      <c r="T6" s="74"/>
      <c r="U6" s="74"/>
      <c r="V6" s="74"/>
      <c r="W6" s="4"/>
      <c r="X6" s="56"/>
      <c r="Y6" s="4"/>
      <c r="Z6" s="74"/>
      <c r="AA6" s="74"/>
      <c r="AB6" s="74"/>
      <c r="AC6" s="57"/>
      <c r="AD6" s="74"/>
      <c r="AE6" s="74"/>
      <c r="AF6" s="74"/>
      <c r="AG6" s="4"/>
      <c r="AH6" s="4"/>
    </row>
    <row r="7" spans="2:34" ht="5.25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4"/>
      <c r="AH7" s="4"/>
    </row>
    <row r="8" spans="2:34" ht="36.75" customHeight="1">
      <c r="B8" s="91" t="s">
        <v>17</v>
      </c>
      <c r="C8" s="82" t="s">
        <v>15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 t="s">
        <v>54</v>
      </c>
      <c r="R8" s="82"/>
      <c r="S8" s="82"/>
      <c r="T8" s="82"/>
      <c r="U8" s="82"/>
      <c r="V8" s="82"/>
      <c r="W8" s="82"/>
      <c r="X8" s="82"/>
      <c r="Y8" s="82"/>
      <c r="Z8" s="82"/>
      <c r="AA8" s="85" t="s">
        <v>13</v>
      </c>
      <c r="AB8" s="85" t="s">
        <v>14</v>
      </c>
      <c r="AC8" s="92" t="s">
        <v>44</v>
      </c>
      <c r="AD8" s="92" t="s">
        <v>45</v>
      </c>
      <c r="AE8" s="92" t="s">
        <v>46</v>
      </c>
      <c r="AF8" s="92" t="s">
        <v>47</v>
      </c>
      <c r="AG8" s="4"/>
      <c r="AH8" s="4"/>
    </row>
    <row r="9" spans="2:36" ht="13.5" customHeight="1">
      <c r="B9" s="9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8" t="s">
        <v>57</v>
      </c>
      <c r="R9" s="82" t="s">
        <v>53</v>
      </c>
      <c r="S9" s="82"/>
      <c r="T9" s="82"/>
      <c r="U9" s="82"/>
      <c r="V9" s="82"/>
      <c r="W9" s="82"/>
      <c r="X9" s="82"/>
      <c r="Y9" s="82"/>
      <c r="Z9" s="82"/>
      <c r="AA9" s="85"/>
      <c r="AB9" s="85"/>
      <c r="AC9" s="92"/>
      <c r="AD9" s="92"/>
      <c r="AE9" s="92"/>
      <c r="AF9" s="92"/>
      <c r="AG9" s="4"/>
      <c r="AI9" s="7"/>
      <c r="AJ9"/>
    </row>
    <row r="10" spans="2:36" ht="48.75" customHeight="1">
      <c r="B10" s="91"/>
      <c r="C10" s="78" t="s">
        <v>29</v>
      </c>
      <c r="D10" s="78" t="s">
        <v>30</v>
      </c>
      <c r="E10" s="78" t="s">
        <v>31</v>
      </c>
      <c r="F10" s="78" t="s">
        <v>32</v>
      </c>
      <c r="G10" s="78" t="s">
        <v>33</v>
      </c>
      <c r="H10" s="78" t="s">
        <v>34</v>
      </c>
      <c r="I10" s="78" t="s">
        <v>35</v>
      </c>
      <c r="J10" s="78" t="s">
        <v>36</v>
      </c>
      <c r="K10" s="78" t="s">
        <v>37</v>
      </c>
      <c r="L10" s="78" t="s">
        <v>38</v>
      </c>
      <c r="M10" s="78" t="s">
        <v>39</v>
      </c>
      <c r="N10" s="78" t="s">
        <v>40</v>
      </c>
      <c r="O10" s="78" t="s">
        <v>41</v>
      </c>
      <c r="P10" s="78" t="s">
        <v>42</v>
      </c>
      <c r="Q10" s="78"/>
      <c r="R10" s="80" t="s">
        <v>55</v>
      </c>
      <c r="S10" s="80" t="s">
        <v>56</v>
      </c>
      <c r="T10" s="89" t="s">
        <v>25</v>
      </c>
      <c r="U10" s="78" t="s">
        <v>43</v>
      </c>
      <c r="V10" s="83" t="s">
        <v>23</v>
      </c>
      <c r="W10" s="78" t="s">
        <v>24</v>
      </c>
      <c r="X10" s="78" t="s">
        <v>58</v>
      </c>
      <c r="Y10" s="78" t="s">
        <v>26</v>
      </c>
      <c r="Z10" s="78" t="s">
        <v>27</v>
      </c>
      <c r="AA10" s="85"/>
      <c r="AB10" s="85"/>
      <c r="AC10" s="92"/>
      <c r="AD10" s="92"/>
      <c r="AE10" s="92"/>
      <c r="AF10" s="92"/>
      <c r="AG10" s="4"/>
      <c r="AI10" s="7"/>
      <c r="AJ10"/>
    </row>
    <row r="11" spans="2:36" ht="15.75" customHeight="1">
      <c r="B11" s="9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79"/>
      <c r="O11" s="78"/>
      <c r="P11" s="78"/>
      <c r="Q11" s="78"/>
      <c r="R11" s="80"/>
      <c r="S11" s="80"/>
      <c r="T11" s="89"/>
      <c r="U11" s="79"/>
      <c r="V11" s="84"/>
      <c r="W11" s="79"/>
      <c r="X11" s="79"/>
      <c r="Y11" s="79"/>
      <c r="Z11" s="79"/>
      <c r="AA11" s="85"/>
      <c r="AB11" s="85"/>
      <c r="AC11" s="92"/>
      <c r="AD11" s="92"/>
      <c r="AE11" s="92"/>
      <c r="AF11" s="92"/>
      <c r="AG11" s="4"/>
      <c r="AI11" s="7"/>
      <c r="AJ11"/>
    </row>
    <row r="12" spans="2:36" ht="32.25" customHeight="1">
      <c r="B12" s="9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79"/>
      <c r="O12" s="78"/>
      <c r="P12" s="78"/>
      <c r="Q12" s="78"/>
      <c r="R12" s="80"/>
      <c r="S12" s="80"/>
      <c r="T12" s="89"/>
      <c r="U12" s="79"/>
      <c r="V12" s="84"/>
      <c r="W12" s="79"/>
      <c r="X12" s="79"/>
      <c r="Y12" s="79"/>
      <c r="Z12" s="79"/>
      <c r="AA12" s="85"/>
      <c r="AB12" s="85"/>
      <c r="AC12" s="92"/>
      <c r="AD12" s="92"/>
      <c r="AE12" s="92"/>
      <c r="AF12" s="92"/>
      <c r="AG12" s="4"/>
      <c r="AI12" s="7"/>
      <c r="AJ12"/>
    </row>
    <row r="13" spans="1:35" s="9" customFormat="1" ht="12.75">
      <c r="A13" s="44"/>
      <c r="B13" s="45">
        <v>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8">
        <v>8275</v>
      </c>
      <c r="S13" s="23">
        <v>34.65</v>
      </c>
      <c r="T13" s="23">
        <v>9.63</v>
      </c>
      <c r="U13" s="48">
        <v>9169</v>
      </c>
      <c r="V13" s="23">
        <v>38.39</v>
      </c>
      <c r="W13" s="23">
        <v>10.66</v>
      </c>
      <c r="X13" s="48"/>
      <c r="Y13" s="23"/>
      <c r="Z13" s="23"/>
      <c r="AA13" s="24"/>
      <c r="AB13" s="24"/>
      <c r="AC13" s="26"/>
      <c r="AD13" s="24"/>
      <c r="AE13" s="24"/>
      <c r="AF13" s="65">
        <v>3.708</v>
      </c>
      <c r="AH13" s="10">
        <f>SUM(C13:P13)</f>
        <v>0</v>
      </c>
      <c r="AI13" s="11" t="str">
        <f>IF(AH13=100,"ОК"," ")</f>
        <v> </v>
      </c>
    </row>
    <row r="14" spans="1:35" s="9" customFormat="1" ht="12.75">
      <c r="A14" s="44"/>
      <c r="B14" s="45">
        <v>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8">
        <v>8275</v>
      </c>
      <c r="S14" s="23">
        <v>34.65</v>
      </c>
      <c r="T14" s="23">
        <v>9.63</v>
      </c>
      <c r="U14" s="48">
        <v>9169</v>
      </c>
      <c r="V14" s="23">
        <v>38.39</v>
      </c>
      <c r="W14" s="23">
        <v>10.66</v>
      </c>
      <c r="X14" s="48"/>
      <c r="Y14" s="23"/>
      <c r="Z14" s="23"/>
      <c r="AA14" s="23"/>
      <c r="AB14" s="24"/>
      <c r="AC14" s="25"/>
      <c r="AD14" s="24"/>
      <c r="AE14" s="24"/>
      <c r="AF14" s="65">
        <v>3.532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4"/>
      <c r="B15" s="45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48">
        <v>8275</v>
      </c>
      <c r="S15" s="23">
        <v>34.65</v>
      </c>
      <c r="T15" s="23">
        <v>9.63</v>
      </c>
      <c r="U15" s="48">
        <v>9169</v>
      </c>
      <c r="V15" s="23">
        <v>38.39</v>
      </c>
      <c r="W15" s="23">
        <v>10.66</v>
      </c>
      <c r="X15" s="48"/>
      <c r="Y15" s="23"/>
      <c r="Z15" s="23"/>
      <c r="AA15" s="23"/>
      <c r="AB15" s="24"/>
      <c r="AC15" s="26"/>
      <c r="AD15" s="24"/>
      <c r="AE15" s="24"/>
      <c r="AF15" s="65">
        <v>4.558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4"/>
      <c r="B16" s="45">
        <v>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8">
        <v>8275</v>
      </c>
      <c r="S16" s="23">
        <v>34.65</v>
      </c>
      <c r="T16" s="23">
        <v>9.63</v>
      </c>
      <c r="U16" s="48">
        <v>9169</v>
      </c>
      <c r="V16" s="23">
        <v>38.39</v>
      </c>
      <c r="W16" s="23">
        <v>10.66</v>
      </c>
      <c r="X16" s="48"/>
      <c r="Y16" s="23"/>
      <c r="Z16" s="23"/>
      <c r="AA16" s="23"/>
      <c r="AB16" s="24"/>
      <c r="AC16" s="71"/>
      <c r="AD16" s="24"/>
      <c r="AE16" s="24"/>
      <c r="AF16" s="65">
        <v>2.777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4"/>
      <c r="B17" s="45">
        <v>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8">
        <v>8275</v>
      </c>
      <c r="S17" s="23">
        <v>34.65</v>
      </c>
      <c r="T17" s="23">
        <v>9.63</v>
      </c>
      <c r="U17" s="48">
        <v>9169</v>
      </c>
      <c r="V17" s="23">
        <v>38.39</v>
      </c>
      <c r="W17" s="23">
        <v>10.66</v>
      </c>
      <c r="X17" s="48"/>
      <c r="Y17" s="23"/>
      <c r="Z17" s="23"/>
      <c r="AA17" s="23"/>
      <c r="AB17" s="24"/>
      <c r="AC17" s="27"/>
      <c r="AD17" s="24"/>
      <c r="AE17" s="24"/>
      <c r="AF17" s="65">
        <v>5.166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4"/>
      <c r="B18" s="45">
        <v>6</v>
      </c>
      <c r="C18" s="22">
        <v>90.755</v>
      </c>
      <c r="D18" s="22">
        <v>4.809</v>
      </c>
      <c r="E18" s="22">
        <v>1.138</v>
      </c>
      <c r="F18" s="22">
        <v>0.123</v>
      </c>
      <c r="G18" s="22">
        <v>0.187</v>
      </c>
      <c r="H18" s="22">
        <v>0.009</v>
      </c>
      <c r="I18" s="22">
        <v>0.05</v>
      </c>
      <c r="J18" s="22">
        <v>0.039</v>
      </c>
      <c r="K18" s="22">
        <v>0.025</v>
      </c>
      <c r="L18" s="22">
        <v>0</v>
      </c>
      <c r="M18" s="22">
        <v>1.031</v>
      </c>
      <c r="N18" s="22">
        <v>1.787</v>
      </c>
      <c r="O18" s="22">
        <v>0.001</v>
      </c>
      <c r="P18" s="22">
        <v>0.046</v>
      </c>
      <c r="Q18" s="22">
        <v>0.7441</v>
      </c>
      <c r="R18" s="48">
        <v>8287</v>
      </c>
      <c r="S18" s="23">
        <v>34.7</v>
      </c>
      <c r="T18" s="23">
        <v>9.64</v>
      </c>
      <c r="U18" s="48">
        <v>9179</v>
      </c>
      <c r="V18" s="23">
        <v>38.44</v>
      </c>
      <c r="W18" s="23">
        <v>10.68</v>
      </c>
      <c r="X18" s="48">
        <v>11679</v>
      </c>
      <c r="Y18" s="23">
        <v>48.9</v>
      </c>
      <c r="Z18" s="23">
        <v>13.58</v>
      </c>
      <c r="AA18" s="23"/>
      <c r="AB18" s="24"/>
      <c r="AC18" s="27"/>
      <c r="AD18" s="24"/>
      <c r="AE18" s="24"/>
      <c r="AF18" s="65">
        <v>4.346</v>
      </c>
      <c r="AH18" s="10">
        <f t="shared" si="0"/>
        <v>100.00000000000003</v>
      </c>
      <c r="AI18" s="11"/>
    </row>
    <row r="19" spans="1:35" s="9" customFormat="1" ht="12.75">
      <c r="A19" s="44"/>
      <c r="B19" s="45">
        <v>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48">
        <v>8287</v>
      </c>
      <c r="S19" s="23">
        <v>34.7</v>
      </c>
      <c r="T19" s="23">
        <v>9.64</v>
      </c>
      <c r="U19" s="48">
        <v>9179</v>
      </c>
      <c r="V19" s="23">
        <v>38.44</v>
      </c>
      <c r="W19" s="23">
        <v>10.68</v>
      </c>
      <c r="X19" s="48"/>
      <c r="Y19" s="23"/>
      <c r="Z19" s="23"/>
      <c r="AA19" s="23"/>
      <c r="AB19" s="24"/>
      <c r="AC19" s="27"/>
      <c r="AD19" s="24"/>
      <c r="AE19" s="24"/>
      <c r="AF19" s="65">
        <v>3.63</v>
      </c>
      <c r="AH19" s="10">
        <f t="shared" si="0"/>
        <v>0</v>
      </c>
      <c r="AI19" s="11"/>
    </row>
    <row r="20" spans="1:35" s="9" customFormat="1" ht="12.75">
      <c r="A20" s="44"/>
      <c r="B20" s="45">
        <v>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48">
        <v>8287</v>
      </c>
      <c r="S20" s="23">
        <v>34.7</v>
      </c>
      <c r="T20" s="23">
        <v>9.64</v>
      </c>
      <c r="U20" s="48">
        <v>9179</v>
      </c>
      <c r="V20" s="23">
        <v>38.44</v>
      </c>
      <c r="W20" s="23">
        <v>10.68</v>
      </c>
      <c r="X20" s="48"/>
      <c r="Y20" s="23"/>
      <c r="Z20" s="23"/>
      <c r="AA20" s="23"/>
      <c r="AB20" s="24"/>
      <c r="AC20" s="27"/>
      <c r="AD20" s="24"/>
      <c r="AE20" s="24"/>
      <c r="AF20" s="65">
        <v>2.549</v>
      </c>
      <c r="AH20" s="10">
        <f t="shared" si="0"/>
        <v>0</v>
      </c>
      <c r="AI20" s="11"/>
    </row>
    <row r="21" spans="1:35" s="9" customFormat="1" ht="12.75">
      <c r="A21" s="44"/>
      <c r="B21" s="45">
        <v>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48">
        <v>8287</v>
      </c>
      <c r="S21" s="23">
        <v>34.7</v>
      </c>
      <c r="T21" s="23">
        <v>9.64</v>
      </c>
      <c r="U21" s="48">
        <v>9179</v>
      </c>
      <c r="V21" s="23">
        <v>38.44</v>
      </c>
      <c r="W21" s="23">
        <v>10.68</v>
      </c>
      <c r="X21" s="48"/>
      <c r="Y21" s="23"/>
      <c r="Z21" s="23"/>
      <c r="AA21" s="23"/>
      <c r="AB21" s="24"/>
      <c r="AC21" s="71" t="s">
        <v>62</v>
      </c>
      <c r="AD21" s="24"/>
      <c r="AE21" s="24"/>
      <c r="AF21" s="65">
        <v>6.746</v>
      </c>
      <c r="AH21" s="10">
        <f t="shared" si="0"/>
        <v>0</v>
      </c>
      <c r="AI21" s="11"/>
    </row>
    <row r="22" spans="1:35" s="9" customFormat="1" ht="12.75">
      <c r="A22" s="44"/>
      <c r="B22" s="45">
        <v>10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8">
        <v>8287</v>
      </c>
      <c r="S22" s="23">
        <v>34.7</v>
      </c>
      <c r="T22" s="23">
        <v>9.64</v>
      </c>
      <c r="U22" s="48">
        <v>9179</v>
      </c>
      <c r="V22" s="23">
        <v>38.44</v>
      </c>
      <c r="W22" s="23">
        <v>10.68</v>
      </c>
      <c r="X22" s="48"/>
      <c r="Y22" s="23"/>
      <c r="Z22" s="23"/>
      <c r="AA22" s="23"/>
      <c r="AB22" s="24"/>
      <c r="AC22" s="27"/>
      <c r="AD22" s="24"/>
      <c r="AE22" s="24"/>
      <c r="AF22" s="65">
        <v>3.209</v>
      </c>
      <c r="AH22" s="10">
        <f t="shared" si="0"/>
        <v>0</v>
      </c>
      <c r="AI22" s="11"/>
    </row>
    <row r="23" spans="1:35" s="9" customFormat="1" ht="12.75">
      <c r="A23" s="44"/>
      <c r="B23" s="45">
        <v>11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8">
        <v>8287</v>
      </c>
      <c r="S23" s="23">
        <v>34.7</v>
      </c>
      <c r="T23" s="23">
        <v>9.64</v>
      </c>
      <c r="U23" s="48">
        <v>9179</v>
      </c>
      <c r="V23" s="23">
        <v>38.44</v>
      </c>
      <c r="W23" s="23">
        <v>10.68</v>
      </c>
      <c r="X23" s="48"/>
      <c r="Y23" s="23"/>
      <c r="Z23" s="23"/>
      <c r="AA23" s="23"/>
      <c r="AB23" s="24"/>
      <c r="AC23" s="26"/>
      <c r="AD23" s="24"/>
      <c r="AE23" s="24"/>
      <c r="AF23" s="65">
        <v>1.909</v>
      </c>
      <c r="AH23" s="10">
        <f t="shared" si="0"/>
        <v>0</v>
      </c>
      <c r="AI23" s="11"/>
    </row>
    <row r="24" spans="1:35" s="9" customFormat="1" ht="12.75">
      <c r="A24" s="44"/>
      <c r="B24" s="45">
        <v>12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48">
        <v>8287</v>
      </c>
      <c r="S24" s="23">
        <v>34.7</v>
      </c>
      <c r="T24" s="23">
        <v>9.64</v>
      </c>
      <c r="U24" s="48">
        <v>9179</v>
      </c>
      <c r="V24" s="23">
        <v>38.44</v>
      </c>
      <c r="W24" s="23">
        <v>10.68</v>
      </c>
      <c r="X24" s="48"/>
      <c r="Y24" s="23"/>
      <c r="Z24" s="23"/>
      <c r="AA24" s="23"/>
      <c r="AB24" s="24"/>
      <c r="AC24" s="27"/>
      <c r="AD24" s="24"/>
      <c r="AE24" s="24"/>
      <c r="AF24" s="65">
        <v>3.965</v>
      </c>
      <c r="AH24" s="10">
        <f t="shared" si="0"/>
        <v>0</v>
      </c>
      <c r="AI24" s="11"/>
    </row>
    <row r="25" spans="1:35" s="9" customFormat="1" ht="12.75">
      <c r="A25" s="44"/>
      <c r="B25" s="46">
        <v>13</v>
      </c>
      <c r="C25" s="22">
        <v>93.88</v>
      </c>
      <c r="D25" s="22">
        <v>3.235</v>
      </c>
      <c r="E25" s="22">
        <v>0.845</v>
      </c>
      <c r="F25" s="22">
        <v>0.108</v>
      </c>
      <c r="G25" s="22">
        <v>0.132</v>
      </c>
      <c r="H25" s="22">
        <v>0.006</v>
      </c>
      <c r="I25" s="22">
        <v>0.031</v>
      </c>
      <c r="J25" s="22">
        <v>0.023</v>
      </c>
      <c r="K25" s="22">
        <v>0.018</v>
      </c>
      <c r="L25" s="22">
        <v>0</v>
      </c>
      <c r="M25" s="22">
        <v>0.779</v>
      </c>
      <c r="N25" s="22">
        <v>0.915</v>
      </c>
      <c r="O25" s="22">
        <v>0.001</v>
      </c>
      <c r="P25" s="22">
        <v>0.027</v>
      </c>
      <c r="Q25" s="8">
        <v>0.7176</v>
      </c>
      <c r="R25" s="48">
        <v>8217</v>
      </c>
      <c r="S25" s="23">
        <v>34.4</v>
      </c>
      <c r="T25" s="23">
        <v>9.56</v>
      </c>
      <c r="U25" s="48">
        <v>9108</v>
      </c>
      <c r="V25" s="23">
        <v>38.14</v>
      </c>
      <c r="W25" s="23">
        <v>10.59</v>
      </c>
      <c r="X25" s="48">
        <v>11800</v>
      </c>
      <c r="Y25" s="23">
        <v>49.41</v>
      </c>
      <c r="Z25" s="23">
        <v>13.73</v>
      </c>
      <c r="AA25" s="23"/>
      <c r="AB25" s="24"/>
      <c r="AC25" s="26"/>
      <c r="AD25" s="24"/>
      <c r="AE25" s="24"/>
      <c r="AF25" s="65">
        <v>4.058</v>
      </c>
      <c r="AH25" s="10">
        <f t="shared" si="0"/>
        <v>100.00000000000001</v>
      </c>
      <c r="AI25" s="11"/>
    </row>
    <row r="26" spans="1:35" s="9" customFormat="1" ht="12.75">
      <c r="A26" s="44"/>
      <c r="B26" s="45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48">
        <v>8217</v>
      </c>
      <c r="S26" s="23">
        <v>34.4</v>
      </c>
      <c r="T26" s="23">
        <v>9.56</v>
      </c>
      <c r="U26" s="48">
        <v>9108</v>
      </c>
      <c r="V26" s="23">
        <v>38.14</v>
      </c>
      <c r="W26" s="23">
        <v>10.59</v>
      </c>
      <c r="X26" s="48"/>
      <c r="Y26" s="23"/>
      <c r="Z26" s="23"/>
      <c r="AA26" s="23"/>
      <c r="AB26" s="24"/>
      <c r="AC26" s="27"/>
      <c r="AD26" s="24"/>
      <c r="AE26" s="24"/>
      <c r="AF26" s="65">
        <v>4.332</v>
      </c>
      <c r="AH26" s="10">
        <f t="shared" si="0"/>
        <v>0</v>
      </c>
      <c r="AI26" s="11"/>
    </row>
    <row r="27" spans="1:35" s="9" customFormat="1" ht="12.75">
      <c r="A27" s="44"/>
      <c r="B27" s="45">
        <v>15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8">
        <v>8217</v>
      </c>
      <c r="S27" s="23">
        <v>34.4</v>
      </c>
      <c r="T27" s="23">
        <v>9.56</v>
      </c>
      <c r="U27" s="48">
        <v>9108</v>
      </c>
      <c r="V27" s="23">
        <v>38.14</v>
      </c>
      <c r="W27" s="23">
        <v>10.59</v>
      </c>
      <c r="X27" s="48"/>
      <c r="Y27" s="23"/>
      <c r="Z27" s="23"/>
      <c r="AA27" s="23"/>
      <c r="AB27" s="24"/>
      <c r="AC27" s="28"/>
      <c r="AD27" s="29"/>
      <c r="AE27" s="24" t="s">
        <v>63</v>
      </c>
      <c r="AF27" s="66">
        <v>5.125</v>
      </c>
      <c r="AH27" s="10">
        <f t="shared" si="0"/>
        <v>0</v>
      </c>
      <c r="AI27" s="11" t="str">
        <f>IF(AH27=100,"ОК"," ")</f>
        <v> </v>
      </c>
    </row>
    <row r="28" spans="1:35" s="9" customFormat="1" ht="12.75">
      <c r="A28" s="44"/>
      <c r="B28" s="47">
        <v>16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8">
        <v>8217</v>
      </c>
      <c r="S28" s="23">
        <v>34.4</v>
      </c>
      <c r="T28" s="23">
        <v>9.56</v>
      </c>
      <c r="U28" s="48">
        <v>9108</v>
      </c>
      <c r="V28" s="23">
        <v>38.14</v>
      </c>
      <c r="W28" s="23">
        <v>10.59</v>
      </c>
      <c r="X28" s="48"/>
      <c r="Y28" s="23"/>
      <c r="Z28" s="23"/>
      <c r="AA28" s="23"/>
      <c r="AB28" s="30"/>
      <c r="AC28" s="31"/>
      <c r="AD28" s="32"/>
      <c r="AE28" s="32"/>
      <c r="AF28" s="67">
        <v>4.106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4"/>
      <c r="B29" s="47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48">
        <v>8217</v>
      </c>
      <c r="S29" s="23">
        <v>34.4</v>
      </c>
      <c r="T29" s="23">
        <v>9.56</v>
      </c>
      <c r="U29" s="48">
        <v>9108</v>
      </c>
      <c r="V29" s="23">
        <v>38.14</v>
      </c>
      <c r="W29" s="23">
        <v>10.59</v>
      </c>
      <c r="X29" s="48"/>
      <c r="Y29" s="23"/>
      <c r="Z29" s="23"/>
      <c r="AA29" s="23"/>
      <c r="AB29" s="24"/>
      <c r="AC29" s="33"/>
      <c r="AD29" s="34"/>
      <c r="AE29" s="34"/>
      <c r="AF29" s="68">
        <v>2.891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4"/>
      <c r="B30" s="47">
        <v>18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8">
        <v>8217</v>
      </c>
      <c r="S30" s="23">
        <v>34.4</v>
      </c>
      <c r="T30" s="23">
        <v>9.56</v>
      </c>
      <c r="U30" s="48">
        <v>9108</v>
      </c>
      <c r="V30" s="23">
        <v>38.14</v>
      </c>
      <c r="W30" s="23">
        <v>10.59</v>
      </c>
      <c r="X30" s="48"/>
      <c r="Y30" s="23"/>
      <c r="Z30" s="23"/>
      <c r="AA30" s="23"/>
      <c r="AB30" s="24"/>
      <c r="AC30" s="35"/>
      <c r="AD30" s="24"/>
      <c r="AE30" s="24"/>
      <c r="AF30" s="65">
        <v>2.41</v>
      </c>
      <c r="AH30" s="10">
        <f t="shared" si="0"/>
        <v>0</v>
      </c>
      <c r="AI30" s="11"/>
    </row>
    <row r="31" spans="1:35" s="9" customFormat="1" ht="12.75">
      <c r="A31" s="44"/>
      <c r="B31" s="47">
        <v>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48">
        <v>8217</v>
      </c>
      <c r="S31" s="23">
        <v>34.4</v>
      </c>
      <c r="T31" s="23">
        <v>9.56</v>
      </c>
      <c r="U31" s="48">
        <v>9108</v>
      </c>
      <c r="V31" s="23">
        <v>38.14</v>
      </c>
      <c r="W31" s="23">
        <v>10.59</v>
      </c>
      <c r="X31" s="48"/>
      <c r="Y31" s="23"/>
      <c r="Z31" s="23"/>
      <c r="AA31" s="23"/>
      <c r="AB31" s="24"/>
      <c r="AC31" s="35"/>
      <c r="AD31" s="24"/>
      <c r="AE31" s="24"/>
      <c r="AF31" s="65">
        <v>5.18</v>
      </c>
      <c r="AH31" s="10">
        <f t="shared" si="0"/>
        <v>0</v>
      </c>
      <c r="AI31" s="11"/>
    </row>
    <row r="32" spans="1:35" s="9" customFormat="1" ht="12.75">
      <c r="A32" s="44"/>
      <c r="B32" s="47">
        <v>20</v>
      </c>
      <c r="C32" s="22">
        <v>93.312</v>
      </c>
      <c r="D32" s="22">
        <v>3.517</v>
      </c>
      <c r="E32" s="22">
        <v>0.886</v>
      </c>
      <c r="F32" s="22">
        <v>0.108</v>
      </c>
      <c r="G32" s="22">
        <v>0.139</v>
      </c>
      <c r="H32" s="22">
        <v>0.006</v>
      </c>
      <c r="I32" s="22">
        <v>0.034</v>
      </c>
      <c r="J32" s="22">
        <v>0.025</v>
      </c>
      <c r="K32" s="22">
        <v>0.016</v>
      </c>
      <c r="L32" s="22">
        <v>0</v>
      </c>
      <c r="M32" s="22">
        <v>0.869</v>
      </c>
      <c r="N32" s="22">
        <v>1.056</v>
      </c>
      <c r="O32" s="22">
        <v>0.001</v>
      </c>
      <c r="P32" s="22">
        <v>0.031</v>
      </c>
      <c r="Q32" s="22">
        <v>0.722</v>
      </c>
      <c r="R32" s="48">
        <v>8223</v>
      </c>
      <c r="S32" s="23">
        <v>34.43</v>
      </c>
      <c r="T32" s="23">
        <v>9.56</v>
      </c>
      <c r="U32" s="48">
        <v>9114</v>
      </c>
      <c r="V32" s="23">
        <v>38.17</v>
      </c>
      <c r="W32" s="23">
        <v>10.6</v>
      </c>
      <c r="X32" s="48">
        <v>11771</v>
      </c>
      <c r="Y32" s="23">
        <v>49.29</v>
      </c>
      <c r="Z32" s="23">
        <v>13.69</v>
      </c>
      <c r="AA32" s="23"/>
      <c r="AB32" s="24"/>
      <c r="AC32" s="31"/>
      <c r="AD32" s="32"/>
      <c r="AE32" s="32"/>
      <c r="AF32" s="67">
        <v>3.045</v>
      </c>
      <c r="AH32" s="10">
        <f t="shared" si="0"/>
        <v>100.00000000000001</v>
      </c>
      <c r="AI32" s="11"/>
    </row>
    <row r="33" spans="1:35" s="9" customFormat="1" ht="12.75">
      <c r="A33" s="44"/>
      <c r="B33" s="47">
        <v>21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8">
        <v>8223</v>
      </c>
      <c r="S33" s="23">
        <v>34.43</v>
      </c>
      <c r="T33" s="23">
        <v>9.56</v>
      </c>
      <c r="U33" s="48">
        <v>9114</v>
      </c>
      <c r="V33" s="23">
        <v>38.17</v>
      </c>
      <c r="W33" s="23">
        <v>10.6</v>
      </c>
      <c r="X33" s="48"/>
      <c r="Y33" s="23"/>
      <c r="Z33" s="23"/>
      <c r="AA33" s="23"/>
      <c r="AB33" s="24"/>
      <c r="AC33" s="27"/>
      <c r="AD33" s="24"/>
      <c r="AE33" s="24"/>
      <c r="AF33" s="65">
        <v>5.466</v>
      </c>
      <c r="AH33" s="10">
        <f t="shared" si="0"/>
        <v>0</v>
      </c>
      <c r="AI33" s="11"/>
    </row>
    <row r="34" spans="1:35" s="9" customFormat="1" ht="12.75">
      <c r="A34" s="44"/>
      <c r="B34" s="47">
        <v>22</v>
      </c>
      <c r="C34" s="22">
        <v>95.787</v>
      </c>
      <c r="D34" s="22">
        <v>2.38</v>
      </c>
      <c r="E34" s="22">
        <v>0.713</v>
      </c>
      <c r="F34" s="22">
        <v>0.107</v>
      </c>
      <c r="G34" s="22">
        <v>0.109</v>
      </c>
      <c r="H34" s="22">
        <v>0.005</v>
      </c>
      <c r="I34" s="22">
        <v>0.023</v>
      </c>
      <c r="J34" s="22">
        <v>0.017</v>
      </c>
      <c r="K34" s="22">
        <v>0.009</v>
      </c>
      <c r="L34" s="22">
        <v>0</v>
      </c>
      <c r="M34" s="22">
        <v>0.548</v>
      </c>
      <c r="N34" s="22">
        <v>0.286</v>
      </c>
      <c r="O34" s="22">
        <v>0.002</v>
      </c>
      <c r="P34" s="22">
        <v>0.014</v>
      </c>
      <c r="Q34" s="22">
        <v>0.7016</v>
      </c>
      <c r="R34" s="48">
        <v>8205</v>
      </c>
      <c r="S34" s="23">
        <v>34.35</v>
      </c>
      <c r="T34" s="23">
        <v>9.54</v>
      </c>
      <c r="U34" s="48">
        <v>9098</v>
      </c>
      <c r="V34" s="23">
        <v>38.1</v>
      </c>
      <c r="W34" s="23">
        <v>10.58</v>
      </c>
      <c r="X34" s="48">
        <v>11922</v>
      </c>
      <c r="Y34" s="23">
        <v>49.92</v>
      </c>
      <c r="Z34" s="23">
        <v>13.87</v>
      </c>
      <c r="AA34" s="23"/>
      <c r="AB34" s="24"/>
      <c r="AC34" s="26"/>
      <c r="AD34" s="24"/>
      <c r="AE34" s="24"/>
      <c r="AF34" s="65">
        <v>3.24</v>
      </c>
      <c r="AH34" s="10">
        <f t="shared" si="0"/>
        <v>99.99999999999997</v>
      </c>
      <c r="AI34" s="11" t="str">
        <f>IF(AH34=100,"ОК"," ")</f>
        <v>ОК</v>
      </c>
    </row>
    <row r="35" spans="1:35" s="9" customFormat="1" ht="12.75">
      <c r="A35" s="44"/>
      <c r="B35" s="47">
        <v>23</v>
      </c>
      <c r="C35" s="22">
        <v>94.442</v>
      </c>
      <c r="D35" s="22">
        <v>3.112</v>
      </c>
      <c r="E35" s="22">
        <v>0.886</v>
      </c>
      <c r="F35" s="22">
        <v>0.126</v>
      </c>
      <c r="G35" s="22">
        <v>0.136</v>
      </c>
      <c r="H35" s="22">
        <v>0.004</v>
      </c>
      <c r="I35" s="22">
        <v>0.03</v>
      </c>
      <c r="J35" s="22">
        <v>0.021</v>
      </c>
      <c r="K35" s="22">
        <v>0.013</v>
      </c>
      <c r="L35" s="22">
        <v>0</v>
      </c>
      <c r="M35" s="22">
        <v>0.644</v>
      </c>
      <c r="N35" s="22">
        <v>0.565</v>
      </c>
      <c r="O35" s="22">
        <v>0.001</v>
      </c>
      <c r="P35" s="22">
        <v>0.02</v>
      </c>
      <c r="Q35" s="22">
        <v>0.7128</v>
      </c>
      <c r="R35" s="48">
        <v>8255</v>
      </c>
      <c r="S35" s="23">
        <v>34.56</v>
      </c>
      <c r="T35" s="23">
        <v>9.6</v>
      </c>
      <c r="U35" s="48">
        <v>9150</v>
      </c>
      <c r="V35" s="23">
        <v>38.32</v>
      </c>
      <c r="W35" s="23">
        <v>10.64</v>
      </c>
      <c r="X35" s="48">
        <v>11895</v>
      </c>
      <c r="Y35" s="23">
        <v>49.81</v>
      </c>
      <c r="Z35" s="23">
        <v>13.84</v>
      </c>
      <c r="AA35" s="23"/>
      <c r="AB35" s="24"/>
      <c r="AC35" s="27"/>
      <c r="AD35" s="24"/>
      <c r="AE35" s="24"/>
      <c r="AF35" s="65">
        <v>5.952</v>
      </c>
      <c r="AH35" s="10">
        <f t="shared" si="0"/>
        <v>100</v>
      </c>
      <c r="AI35" s="11" t="str">
        <f>IF(AH35=100,"ОК"," ")</f>
        <v>ОК</v>
      </c>
    </row>
    <row r="36" spans="1:35" s="9" customFormat="1" ht="12.75">
      <c r="A36" s="44"/>
      <c r="B36" s="47">
        <v>24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8">
        <v>8255</v>
      </c>
      <c r="S36" s="23">
        <v>34.56</v>
      </c>
      <c r="T36" s="23">
        <v>9.6</v>
      </c>
      <c r="U36" s="48">
        <v>9150</v>
      </c>
      <c r="V36" s="23">
        <v>38.32</v>
      </c>
      <c r="W36" s="23">
        <v>10.64</v>
      </c>
      <c r="X36" s="48"/>
      <c r="Y36" s="23"/>
      <c r="Z36" s="23"/>
      <c r="AA36" s="23"/>
      <c r="AB36" s="24"/>
      <c r="AC36" s="27"/>
      <c r="AD36" s="24"/>
      <c r="AE36" s="24"/>
      <c r="AF36" s="65">
        <v>2.563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4"/>
      <c r="B37" s="47">
        <v>25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8">
        <v>8255</v>
      </c>
      <c r="S37" s="23">
        <v>34.56</v>
      </c>
      <c r="T37" s="23">
        <v>9.6</v>
      </c>
      <c r="U37" s="48">
        <v>9150</v>
      </c>
      <c r="V37" s="23">
        <v>38.32</v>
      </c>
      <c r="W37" s="23">
        <v>10.64</v>
      </c>
      <c r="X37" s="48"/>
      <c r="Y37" s="23"/>
      <c r="Z37" s="23"/>
      <c r="AA37" s="23"/>
      <c r="AB37" s="24"/>
      <c r="AC37" s="27"/>
      <c r="AD37" s="35"/>
      <c r="AE37" s="35"/>
      <c r="AF37" s="69">
        <v>2.828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4"/>
      <c r="B38" s="47">
        <v>26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8">
        <v>8255</v>
      </c>
      <c r="S38" s="23">
        <v>34.56</v>
      </c>
      <c r="T38" s="23">
        <v>9.6</v>
      </c>
      <c r="U38" s="48">
        <v>9150</v>
      </c>
      <c r="V38" s="23">
        <v>38.32</v>
      </c>
      <c r="W38" s="23">
        <v>10.64</v>
      </c>
      <c r="X38" s="48"/>
      <c r="Y38" s="23"/>
      <c r="Z38" s="23"/>
      <c r="AA38" s="23"/>
      <c r="AB38" s="24"/>
      <c r="AC38" s="27"/>
      <c r="AD38" s="35"/>
      <c r="AE38" s="35"/>
      <c r="AF38" s="65">
        <v>2.68</v>
      </c>
      <c r="AH38" s="10">
        <f t="shared" si="0"/>
        <v>0</v>
      </c>
      <c r="AI38" s="11"/>
    </row>
    <row r="39" spans="1:35" s="9" customFormat="1" ht="12.75">
      <c r="A39" s="44"/>
      <c r="B39" s="47">
        <v>27</v>
      </c>
      <c r="C39" s="22">
        <v>95.414</v>
      </c>
      <c r="D39" s="22">
        <v>2.642</v>
      </c>
      <c r="E39" s="22">
        <v>0.834</v>
      </c>
      <c r="F39" s="22">
        <v>0.13</v>
      </c>
      <c r="G39" s="22">
        <v>0.125</v>
      </c>
      <c r="H39" s="22">
        <v>0.004</v>
      </c>
      <c r="I39" s="22">
        <v>0.025</v>
      </c>
      <c r="J39" s="22">
        <v>0.017</v>
      </c>
      <c r="K39" s="22">
        <v>0.008</v>
      </c>
      <c r="L39" s="22">
        <v>0</v>
      </c>
      <c r="M39" s="22">
        <v>0.563</v>
      </c>
      <c r="N39" s="22">
        <v>0.224</v>
      </c>
      <c r="O39" s="22">
        <v>0.002</v>
      </c>
      <c r="P39" s="22">
        <v>0.012</v>
      </c>
      <c r="Q39" s="22">
        <v>0.7046</v>
      </c>
      <c r="R39" s="48">
        <v>8248</v>
      </c>
      <c r="S39" s="23">
        <v>34.53</v>
      </c>
      <c r="T39" s="23">
        <v>9.59</v>
      </c>
      <c r="U39" s="48">
        <v>9145</v>
      </c>
      <c r="V39" s="23">
        <v>38.29</v>
      </c>
      <c r="W39" s="23">
        <v>10.64</v>
      </c>
      <c r="X39" s="48">
        <v>11956</v>
      </c>
      <c r="Y39" s="23">
        <v>50.07</v>
      </c>
      <c r="Z39" s="23">
        <v>13.91</v>
      </c>
      <c r="AA39" s="23"/>
      <c r="AB39" s="24"/>
      <c r="AC39" s="26"/>
      <c r="AD39" s="35"/>
      <c r="AE39" s="35"/>
      <c r="AF39" s="65">
        <v>3.866</v>
      </c>
      <c r="AH39" s="10">
        <f t="shared" si="0"/>
        <v>100</v>
      </c>
      <c r="AI39" s="11"/>
    </row>
    <row r="40" spans="1:35" s="9" customFormat="1" ht="12.75">
      <c r="A40" s="44"/>
      <c r="B40" s="47">
        <v>28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48">
        <v>8248</v>
      </c>
      <c r="S40" s="23">
        <v>34.53</v>
      </c>
      <c r="T40" s="23">
        <v>9.59</v>
      </c>
      <c r="U40" s="48">
        <v>9145</v>
      </c>
      <c r="V40" s="23">
        <v>38.29</v>
      </c>
      <c r="W40" s="23">
        <v>10.64</v>
      </c>
      <c r="X40" s="48"/>
      <c r="Y40" s="23"/>
      <c r="Z40" s="23"/>
      <c r="AA40" s="23"/>
      <c r="AB40" s="24"/>
      <c r="AC40" s="27"/>
      <c r="AD40" s="35"/>
      <c r="AE40" s="35"/>
      <c r="AF40" s="69">
        <v>5.72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4"/>
      <c r="B41" s="47">
        <v>29</v>
      </c>
      <c r="C41" s="22">
        <v>94.686</v>
      </c>
      <c r="D41" s="22">
        <v>2.92</v>
      </c>
      <c r="E41" s="22">
        <v>0.852</v>
      </c>
      <c r="F41" s="22">
        <v>0.124</v>
      </c>
      <c r="G41" s="22">
        <v>0.13</v>
      </c>
      <c r="H41" s="22">
        <v>0.003</v>
      </c>
      <c r="I41" s="22">
        <v>0.028</v>
      </c>
      <c r="J41" s="22">
        <v>0.019</v>
      </c>
      <c r="K41" s="22">
        <v>0.008</v>
      </c>
      <c r="L41" s="22">
        <v>0</v>
      </c>
      <c r="M41" s="22">
        <v>0.708</v>
      </c>
      <c r="N41" s="22">
        <v>0.502</v>
      </c>
      <c r="O41" s="22">
        <v>0.002</v>
      </c>
      <c r="P41" s="22">
        <v>0.018</v>
      </c>
      <c r="Q41" s="22">
        <v>0.7105</v>
      </c>
      <c r="R41" s="48">
        <v>8235</v>
      </c>
      <c r="S41" s="23">
        <v>34.48</v>
      </c>
      <c r="T41" s="23">
        <v>9.58</v>
      </c>
      <c r="U41" s="48">
        <v>9129</v>
      </c>
      <c r="V41" s="23">
        <v>38.23</v>
      </c>
      <c r="W41" s="23">
        <v>10.62</v>
      </c>
      <c r="X41" s="48">
        <v>11886</v>
      </c>
      <c r="Y41" s="23">
        <v>49.77</v>
      </c>
      <c r="Z41" s="23">
        <v>13.83</v>
      </c>
      <c r="AA41" s="23"/>
      <c r="AB41" s="24"/>
      <c r="AC41" s="27"/>
      <c r="AD41" s="35"/>
      <c r="AE41" s="35"/>
      <c r="AF41" s="69">
        <v>3.423</v>
      </c>
      <c r="AH41" s="10">
        <f t="shared" si="0"/>
        <v>100</v>
      </c>
      <c r="AI41" s="11"/>
    </row>
    <row r="42" spans="1:35" s="9" customFormat="1" ht="12.75">
      <c r="A42" s="44"/>
      <c r="B42" s="47">
        <v>30</v>
      </c>
      <c r="C42" s="22">
        <v>95.202</v>
      </c>
      <c r="D42" s="22">
        <v>2.725</v>
      </c>
      <c r="E42" s="22">
        <v>0.843</v>
      </c>
      <c r="F42" s="22">
        <v>0.129</v>
      </c>
      <c r="G42" s="22">
        <v>0.127</v>
      </c>
      <c r="H42" s="22">
        <v>0.004</v>
      </c>
      <c r="I42" s="22">
        <v>0.025</v>
      </c>
      <c r="J42" s="22">
        <v>0.018</v>
      </c>
      <c r="K42" s="22">
        <v>0.008</v>
      </c>
      <c r="L42" s="22">
        <v>0</v>
      </c>
      <c r="M42" s="22">
        <v>0.609</v>
      </c>
      <c r="N42" s="22">
        <v>0.294</v>
      </c>
      <c r="O42" s="22">
        <v>0.002</v>
      </c>
      <c r="P42" s="22">
        <v>0.014</v>
      </c>
      <c r="Q42" s="22">
        <v>0.7063</v>
      </c>
      <c r="R42" s="48">
        <v>8246</v>
      </c>
      <c r="S42" s="23">
        <v>34.52</v>
      </c>
      <c r="T42" s="23">
        <v>9.59</v>
      </c>
      <c r="U42" s="48">
        <v>9141</v>
      </c>
      <c r="V42" s="23">
        <v>38.28</v>
      </c>
      <c r="W42" s="23">
        <v>10.63</v>
      </c>
      <c r="X42" s="48">
        <v>11938</v>
      </c>
      <c r="Y42" s="23">
        <v>49.99</v>
      </c>
      <c r="Z42" s="23">
        <v>13.89</v>
      </c>
      <c r="AA42" s="23"/>
      <c r="AB42" s="24"/>
      <c r="AC42" s="27"/>
      <c r="AD42" s="35"/>
      <c r="AE42" s="35"/>
      <c r="AF42" s="69">
        <v>4.701</v>
      </c>
      <c r="AH42" s="10">
        <f t="shared" si="0"/>
        <v>99.99999999999999</v>
      </c>
      <c r="AI42" s="11"/>
    </row>
    <row r="43" spans="1:35" s="9" customFormat="1" ht="12.75">
      <c r="A43" s="44"/>
      <c r="B43" s="47">
        <v>31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48">
        <v>8246</v>
      </c>
      <c r="S43" s="23">
        <v>34.52</v>
      </c>
      <c r="T43" s="23">
        <v>9.59</v>
      </c>
      <c r="U43" s="48">
        <v>9141</v>
      </c>
      <c r="V43" s="23">
        <v>38.28</v>
      </c>
      <c r="W43" s="23">
        <v>10.63</v>
      </c>
      <c r="X43" s="48"/>
      <c r="Y43" s="23"/>
      <c r="Z43" s="23"/>
      <c r="AA43" s="23"/>
      <c r="AB43" s="24"/>
      <c r="AC43" s="27"/>
      <c r="AD43" s="35"/>
      <c r="AE43" s="35"/>
      <c r="AF43" s="69">
        <v>4.625</v>
      </c>
      <c r="AH43" s="10">
        <f t="shared" si="0"/>
        <v>0</v>
      </c>
      <c r="AI43" s="11"/>
    </row>
    <row r="44" spans="2:35" s="9" customFormat="1" ht="12" customHeight="1">
      <c r="B44" s="88"/>
      <c r="C44" s="88"/>
      <c r="D44" s="88"/>
      <c r="E44" s="88"/>
      <c r="F44" s="88"/>
      <c r="G44" s="88"/>
      <c r="H44" s="88"/>
      <c r="I44" s="88"/>
      <c r="J44" s="88"/>
      <c r="K44" s="75" t="s">
        <v>28</v>
      </c>
      <c r="L44" s="76"/>
      <c r="M44" s="76"/>
      <c r="N44" s="76"/>
      <c r="O44" s="76"/>
      <c r="P44" s="76"/>
      <c r="Q44" s="77"/>
      <c r="R44" s="48">
        <f aca="true" t="shared" si="1" ref="R44:W44">SUMPRODUCT(R13:R43,$AF$13:$AF$43)/SUM($AF$13:$AF$43)</f>
        <v>8251.04617925531</v>
      </c>
      <c r="S44" s="23">
        <f t="shared" si="1"/>
        <v>34.545680506271154</v>
      </c>
      <c r="T44" s="23">
        <f t="shared" si="1"/>
        <v>9.597791522901574</v>
      </c>
      <c r="U44" s="48">
        <f t="shared" si="1"/>
        <v>9144.116707275192</v>
      </c>
      <c r="V44" s="23">
        <f t="shared" si="1"/>
        <v>38.29161095939693</v>
      </c>
      <c r="W44" s="23">
        <f t="shared" si="1"/>
        <v>10.634663548803818</v>
      </c>
      <c r="X44" s="49"/>
      <c r="Y44" s="70"/>
      <c r="Z44" s="70"/>
      <c r="AA44" s="70"/>
      <c r="AB44" s="70"/>
      <c r="AC44" s="70"/>
      <c r="AD44" s="95" t="s">
        <v>61</v>
      </c>
      <c r="AE44" s="96"/>
      <c r="AF44" s="72">
        <v>122.306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86"/>
      <c r="C45" s="86"/>
      <c r="D45" s="86"/>
      <c r="E45" s="86"/>
      <c r="F45" s="86"/>
      <c r="G45" s="86"/>
      <c r="H45" s="86"/>
      <c r="I45" s="86"/>
      <c r="J45" s="86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6"/>
      <c r="Y45" s="86"/>
      <c r="Z45" s="86"/>
      <c r="AA45" s="86"/>
      <c r="AB45" s="86"/>
      <c r="AC45" s="86"/>
      <c r="AD45" s="86"/>
      <c r="AE45" s="38"/>
      <c r="AF45" s="39"/>
      <c r="AH45" s="5"/>
      <c r="AI45" s="6"/>
      <c r="AJ45"/>
    </row>
    <row r="46" spans="3:31" ht="12.75">
      <c r="C46" s="1"/>
      <c r="D46" s="41" t="s">
        <v>19</v>
      </c>
      <c r="E46" s="41"/>
      <c r="F46" s="41"/>
      <c r="G46" s="41"/>
      <c r="H46" s="41"/>
      <c r="I46" s="21"/>
      <c r="J46" s="21"/>
      <c r="K46" s="21"/>
      <c r="L46" s="21"/>
      <c r="M46" s="52"/>
      <c r="N46" s="41"/>
      <c r="O46" s="21"/>
      <c r="P46" s="21"/>
      <c r="Q46" s="21"/>
      <c r="R46" s="21"/>
      <c r="S46" s="21"/>
      <c r="T46" s="21"/>
      <c r="U46" s="41" t="s">
        <v>20</v>
      </c>
      <c r="V46" s="21"/>
      <c r="W46" s="21"/>
      <c r="X46" s="21"/>
      <c r="Y46" s="53"/>
      <c r="Z46" s="53"/>
      <c r="AA46" s="21"/>
      <c r="AB46" s="43" t="s">
        <v>65</v>
      </c>
      <c r="AC46" s="43"/>
      <c r="AD46" s="1"/>
      <c r="AE46" s="36"/>
    </row>
    <row r="47" spans="2:31" ht="12.75">
      <c r="B47" s="1"/>
      <c r="C47" s="1"/>
      <c r="D47" s="40" t="s">
        <v>48</v>
      </c>
      <c r="E47" s="40"/>
      <c r="F47" s="40"/>
      <c r="G47" s="40"/>
      <c r="H47" s="40"/>
      <c r="I47" s="1"/>
      <c r="J47" s="1"/>
      <c r="K47" s="1"/>
      <c r="L47" s="1"/>
      <c r="N47" s="1"/>
      <c r="O47" s="37" t="s">
        <v>1</v>
      </c>
      <c r="R47" s="1"/>
      <c r="T47" s="1"/>
      <c r="U47" s="2" t="s">
        <v>0</v>
      </c>
      <c r="V47" s="37"/>
      <c r="W47" s="1"/>
      <c r="X47" s="1"/>
      <c r="Y47" s="53"/>
      <c r="Z47" s="53"/>
      <c r="AB47" s="37" t="s">
        <v>2</v>
      </c>
      <c r="AC47" s="2"/>
      <c r="AD47" s="1"/>
      <c r="AE47" s="20"/>
    </row>
    <row r="48" spans="2:30" ht="12.75">
      <c r="B48" s="1"/>
      <c r="C48" s="1"/>
      <c r="D48" s="81" t="s">
        <v>21</v>
      </c>
      <c r="E48" s="81"/>
      <c r="F48" s="81"/>
      <c r="G48" s="81"/>
      <c r="H48" s="21"/>
      <c r="I48" s="21"/>
      <c r="J48" s="21"/>
      <c r="K48" s="21"/>
      <c r="L48" s="21"/>
      <c r="M48" s="52"/>
      <c r="N48" s="52"/>
      <c r="O48" s="21"/>
      <c r="P48" s="21"/>
      <c r="Q48" s="21"/>
      <c r="R48" s="21"/>
      <c r="S48" s="21"/>
      <c r="T48" s="21"/>
      <c r="U48" s="81" t="s">
        <v>22</v>
      </c>
      <c r="V48" s="81"/>
      <c r="W48" s="81"/>
      <c r="X48" s="21"/>
      <c r="Y48" s="53"/>
      <c r="Z48" s="53"/>
      <c r="AA48" s="21"/>
      <c r="AB48" s="43" t="s">
        <v>65</v>
      </c>
      <c r="AC48" s="43"/>
      <c r="AD48" s="1"/>
    </row>
    <row r="49" spans="2:30" ht="12.75">
      <c r="B49" s="1"/>
      <c r="C49" s="1"/>
      <c r="D49" s="1" t="s">
        <v>49</v>
      </c>
      <c r="E49" s="1"/>
      <c r="F49" s="1"/>
      <c r="G49" s="1"/>
      <c r="H49" s="1"/>
      <c r="I49" s="1"/>
      <c r="J49" s="1"/>
      <c r="K49" s="1"/>
      <c r="L49" s="1"/>
      <c r="O49" s="37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7" t="s">
        <v>2</v>
      </c>
      <c r="AC49" s="2"/>
      <c r="AD49" s="1"/>
    </row>
    <row r="50" spans="2:30" ht="18" customHeight="1">
      <c r="B50" s="1"/>
      <c r="C50" s="1"/>
      <c r="D50" s="42" t="s">
        <v>50</v>
      </c>
      <c r="E50" s="42"/>
      <c r="F50" s="42"/>
      <c r="G50" s="21"/>
      <c r="H50" s="21"/>
      <c r="I50" s="21"/>
      <c r="J50" s="21"/>
      <c r="K50" s="21"/>
      <c r="L50" s="21"/>
      <c r="M50" s="52"/>
      <c r="N50" s="52"/>
      <c r="O50" s="21"/>
      <c r="P50" s="21"/>
      <c r="Q50" s="21"/>
      <c r="R50" s="21"/>
      <c r="S50" s="21"/>
      <c r="T50" s="21"/>
      <c r="U50" s="81" t="s">
        <v>52</v>
      </c>
      <c r="V50" s="81"/>
      <c r="W50" s="81"/>
      <c r="X50" s="21"/>
      <c r="Y50" s="53"/>
      <c r="Z50" s="53"/>
      <c r="AA50" s="21"/>
      <c r="AB50" s="43" t="s">
        <v>65</v>
      </c>
      <c r="AC50" s="43"/>
      <c r="AD50" s="1"/>
    </row>
    <row r="51" spans="2:30" ht="12.75">
      <c r="B51" s="1"/>
      <c r="C51" s="1"/>
      <c r="D51" s="2" t="s">
        <v>51</v>
      </c>
      <c r="E51" s="1"/>
      <c r="F51" s="1"/>
      <c r="G51" s="1"/>
      <c r="H51" s="1"/>
      <c r="I51" s="1"/>
      <c r="J51" s="1"/>
      <c r="K51" s="1"/>
      <c r="L51" s="1"/>
      <c r="O51" s="37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7" t="s">
        <v>2</v>
      </c>
      <c r="AC51" s="2"/>
      <c r="AD51" s="1"/>
    </row>
    <row r="53" spans="3:32" ht="12.7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</sheetData>
  <sheetProtection/>
  <mergeCells count="49">
    <mergeCell ref="AC1:AG1"/>
    <mergeCell ref="D48:G48"/>
    <mergeCell ref="K3:AH3"/>
    <mergeCell ref="AD44:AE44"/>
    <mergeCell ref="K2:AF2"/>
    <mergeCell ref="K4:AG4"/>
    <mergeCell ref="AD6:AF6"/>
    <mergeCell ref="I10:I12"/>
    <mergeCell ref="AC8:AC12"/>
    <mergeCell ref="AD8:AD12"/>
    <mergeCell ref="Z6:AB6"/>
    <mergeCell ref="B7:AF7"/>
    <mergeCell ref="S10:S12"/>
    <mergeCell ref="B8:B12"/>
    <mergeCell ref="AE8:AE12"/>
    <mergeCell ref="X10:X12"/>
    <mergeCell ref="AF8:AF12"/>
    <mergeCell ref="R9:Z9"/>
    <mergeCell ref="E10:E12"/>
    <mergeCell ref="F10:F12"/>
    <mergeCell ref="U48:W48"/>
    <mergeCell ref="AB8:AB12"/>
    <mergeCell ref="Q8:Z8"/>
    <mergeCell ref="Z10:Z12"/>
    <mergeCell ref="P10:P12"/>
    <mergeCell ref="B45:AD45"/>
    <mergeCell ref="B44:J44"/>
    <mergeCell ref="T10:T12"/>
    <mergeCell ref="J10:J12"/>
    <mergeCell ref="AA8:AA12"/>
    <mergeCell ref="W10:W12"/>
    <mergeCell ref="D10:D12"/>
    <mergeCell ref="C10:C12"/>
    <mergeCell ref="K10:K12"/>
    <mergeCell ref="G10:G12"/>
    <mergeCell ref="V10:V12"/>
    <mergeCell ref="H10:H12"/>
    <mergeCell ref="M10:M12"/>
    <mergeCell ref="O10:O12"/>
    <mergeCell ref="N6:V6"/>
    <mergeCell ref="K44:Q44"/>
    <mergeCell ref="Y10:Y12"/>
    <mergeCell ref="U10:U12"/>
    <mergeCell ref="R10:R12"/>
    <mergeCell ref="U50:W50"/>
    <mergeCell ref="L10:L12"/>
    <mergeCell ref="N10:N12"/>
    <mergeCell ref="Q9:Q12"/>
    <mergeCell ref="C8:P9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2016-12-01T12:54:10Z</cp:lastPrinted>
  <dcterms:created xsi:type="dcterms:W3CDTF">2010-01-29T08:37:16Z</dcterms:created>
  <dcterms:modified xsi:type="dcterms:W3CDTF">2017-01-02T07:40:48Z</dcterms:modified>
  <cp:category/>
  <cp:version/>
  <cp:contentType/>
  <cp:contentStatus/>
</cp:coreProperties>
</file>