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105" windowWidth="11970" windowHeight="6210" tabRatio="612" activeTab="0"/>
  </bookViews>
  <sheets>
    <sheet name="05-1" sheetId="1" r:id="rId1"/>
  </sheets>
  <definedNames/>
  <calcPr fullCalcOnLoad="1"/>
</workbook>
</file>

<file path=xl/sharedStrings.xml><?xml version="1.0" encoding="utf-8"?>
<sst xmlns="http://schemas.openxmlformats.org/spreadsheetml/2006/main" count="56" uniqueCount="54">
  <si>
    <t>ПАТ "УКРТРАНСГАЗ"</t>
  </si>
  <si>
    <t>Боярське ЛВУМГ</t>
  </si>
  <si>
    <t>Вимірювальна хіміко-аналітична лабораторія</t>
  </si>
  <si>
    <t>Маршрут №21</t>
  </si>
  <si>
    <t>Філія "УМГ "КИЇВТРАНСГАЗ"</t>
  </si>
  <si>
    <t>переданого ПАТ "УКРТРАНСГАЗ", філії УМГ "КИЇВТРАНСГАЗ", Боярським ЛВУМГ та прийнятого ПАТ "Київоблгаз"</t>
  </si>
  <si>
    <r>
      <t xml:space="preserve">Свідоцтво </t>
    </r>
    <r>
      <rPr>
        <b/>
        <sz val="8"/>
        <rFont val="Arial"/>
        <family val="2"/>
      </rPr>
      <t xml:space="preserve">№ 70А-43-14 </t>
    </r>
    <r>
      <rPr>
        <sz val="8"/>
        <rFont val="Arial"/>
        <family val="2"/>
      </rPr>
      <t xml:space="preserve">чинне до </t>
    </r>
    <r>
      <rPr>
        <b/>
        <sz val="8"/>
        <rFont val="Arial"/>
        <family val="2"/>
      </rPr>
      <t xml:space="preserve"> 24.07.2019р.</t>
    </r>
  </si>
  <si>
    <r>
      <t>газопроводу</t>
    </r>
    <r>
      <rPr>
        <b/>
        <sz val="12"/>
        <color indexed="8"/>
        <rFont val="Times New Roman"/>
        <family val="1"/>
      </rPr>
      <t xml:space="preserve"> Київ - Захід України 2 (КЗУ-2)</t>
    </r>
  </si>
  <si>
    <t>Число місяця</t>
  </si>
  <si>
    <t xml:space="preserve">Компонентний склад, % мол. </t>
  </si>
  <si>
    <t>Фізико-хімічні показники газу обчислені на основі компонентного складу, 101,325 кПа</t>
  </si>
  <si>
    <t>Температура точки роси вологи (Р = 3.92 МПа), ºС</t>
  </si>
  <si>
    <t>Температура точки роси вуглеводнів, ºС</t>
  </si>
  <si>
    <r>
      <t>Масова концентрація 
сірководню, мг/м</t>
    </r>
    <r>
      <rPr>
        <b/>
        <vertAlign val="superscript"/>
        <sz val="9"/>
        <color indexed="8"/>
        <rFont val="Times New Roman"/>
        <family val="1"/>
      </rPr>
      <t>3</t>
    </r>
  </si>
  <si>
    <r>
      <t>Масова концентрація 
меркаптанової сірки, мг/м</t>
    </r>
    <r>
      <rPr>
        <b/>
        <vertAlign val="superscript"/>
        <sz val="9"/>
        <color indexed="8"/>
        <rFont val="Times New Roman"/>
        <family val="1"/>
      </rPr>
      <t>3</t>
    </r>
  </si>
  <si>
    <r>
      <t>Маса механічних домішок, мг/м</t>
    </r>
    <r>
      <rPr>
        <b/>
        <vertAlign val="superscript"/>
        <sz val="9"/>
        <color indexed="8"/>
        <rFont val="Times New Roman"/>
        <family val="1"/>
      </rPr>
      <t>3</t>
    </r>
  </si>
  <si>
    <r>
      <t>Обсяг газу, тис. м</t>
    </r>
    <r>
      <rPr>
        <b/>
        <vertAlign val="superscript"/>
        <sz val="9"/>
        <color indexed="8"/>
        <rFont val="Times New Roman"/>
        <family val="1"/>
      </rPr>
      <t>3</t>
    </r>
  </si>
  <si>
    <r>
      <t>Густина абсолютна, кг/м</t>
    </r>
    <r>
      <rPr>
        <b/>
        <vertAlign val="superscript"/>
        <sz val="9"/>
        <color indexed="8"/>
        <rFont val="Times New Roman"/>
        <family val="1"/>
      </rPr>
      <t>3</t>
    </r>
    <r>
      <rPr>
        <b/>
        <sz val="9"/>
        <color indexed="8"/>
        <rFont val="Times New Roman"/>
        <family val="1"/>
      </rPr>
      <t>,при 20 ºС,</t>
    </r>
    <r>
      <rPr>
        <b/>
        <vertAlign val="superscript"/>
        <sz val="9"/>
        <color indexed="8"/>
        <rFont val="Times New Roman"/>
        <family val="1"/>
      </rPr>
      <t xml:space="preserve"> </t>
    </r>
  </si>
  <si>
    <t xml:space="preserve">Температура вимірювання/згоряння при </t>
  </si>
  <si>
    <t>20/25ºС</t>
  </si>
  <si>
    <t>метан, С1</t>
  </si>
  <si>
    <t>етан, С2</t>
  </si>
  <si>
    <t>пропан, С3</t>
  </si>
  <si>
    <t>ізо-бутан, і-С4</t>
  </si>
  <si>
    <t>н-бутан, н-С4</t>
  </si>
  <si>
    <t>нео-пентан, нео-С5</t>
  </si>
  <si>
    <t>ізо-пентан, і-С5</t>
  </si>
  <si>
    <t>н-пентан, н-С5</t>
  </si>
  <si>
    <t>гексани та вищі, С6+</t>
  </si>
  <si>
    <t>кисень, О2</t>
  </si>
  <si>
    <t>азот, N2</t>
  </si>
  <si>
    <t>діоксид вуглецю, CО2</t>
  </si>
  <si>
    <r>
      <t>Теплота згоряння нижча, МДж/м</t>
    </r>
    <r>
      <rPr>
        <b/>
        <vertAlign val="superscript"/>
        <sz val="9"/>
        <color indexed="8"/>
        <rFont val="Times New Roman"/>
        <family val="1"/>
      </rPr>
      <t>3</t>
    </r>
  </si>
  <si>
    <r>
      <t>Теплота згоряння нижча,кВт⋅год/м</t>
    </r>
    <r>
      <rPr>
        <b/>
        <vertAlign val="superscript"/>
        <sz val="9"/>
        <color indexed="8"/>
        <rFont val="Times New Roman"/>
        <family val="1"/>
      </rPr>
      <t>3</t>
    </r>
  </si>
  <si>
    <r>
      <t>Теплота згоряння вища, МДж/м</t>
    </r>
    <r>
      <rPr>
        <b/>
        <vertAlign val="superscript"/>
        <sz val="9"/>
        <color indexed="8"/>
        <rFont val="Times New Roman"/>
        <family val="1"/>
      </rPr>
      <t>3</t>
    </r>
  </si>
  <si>
    <r>
      <t>Теплота згоряння вища, кВт⋅год/м</t>
    </r>
    <r>
      <rPr>
        <b/>
        <vertAlign val="superscript"/>
        <sz val="9"/>
        <color indexed="8"/>
        <rFont val="Times New Roman"/>
        <family val="1"/>
      </rPr>
      <t>3</t>
    </r>
  </si>
  <si>
    <r>
      <t>Число Воббе вище,МДж/м</t>
    </r>
    <r>
      <rPr>
        <b/>
        <vertAlign val="superscript"/>
        <sz val="9"/>
        <color indexed="8"/>
        <rFont val="Times New Roman"/>
        <family val="1"/>
      </rPr>
      <t>3</t>
    </r>
  </si>
  <si>
    <t>Число Воббе вище,кВт⋅год/м3</t>
  </si>
  <si>
    <t>&lt;10</t>
  </si>
  <si>
    <r>
      <rPr>
        <sz val="9"/>
        <color indexed="8"/>
        <rFont val="Calibri"/>
        <family val="2"/>
      </rPr>
      <t>&lt;1</t>
    </r>
    <r>
      <rPr>
        <sz val="9"/>
        <color indexed="8"/>
        <rFont val="Times New Roman"/>
        <family val="1"/>
      </rPr>
      <t>0</t>
    </r>
  </si>
  <si>
    <t>від.</t>
  </si>
  <si>
    <t>Середньозважене значення теплоти згоряння:</t>
  </si>
  <si>
    <r>
      <t>ВТВ, тис.м</t>
    </r>
    <r>
      <rPr>
        <vertAlign val="superscript"/>
        <sz val="9"/>
        <color indexed="8"/>
        <rFont val="Times New Roman"/>
        <family val="1"/>
      </rPr>
      <t>3</t>
    </r>
  </si>
  <si>
    <t>Головний інженер Боярського ЛВУМГ</t>
  </si>
  <si>
    <t>Табак С.М.</t>
  </si>
  <si>
    <r>
      <t>Передано, тис.м</t>
    </r>
    <r>
      <rPr>
        <vertAlign val="superscript"/>
        <sz val="9"/>
        <color indexed="8"/>
        <rFont val="Times New Roman"/>
        <family val="1"/>
      </rPr>
      <t>3</t>
    </r>
  </si>
  <si>
    <t>Завідувач ВХАЛ Боярського ЛВУМГ</t>
  </si>
  <si>
    <t>Клименко І.А.</t>
  </si>
  <si>
    <t>Начальник служби ГВ та М</t>
  </si>
  <si>
    <t>Прима Ю.І.</t>
  </si>
  <si>
    <t>ПАСПОРТ ФІЗИКО-ХІМІЧНИХ ПОКАЗНИКІВ ПРИРОДНОГО ГАЗУ № 01-12</t>
  </si>
  <si>
    <t>за період з 1 грудня  по 31 грудня  2016р.</t>
  </si>
  <si>
    <t>03.01.2017р.</t>
  </si>
  <si>
    <r>
      <t xml:space="preserve">по  КС-3  </t>
    </r>
    <r>
      <rPr>
        <sz val="8"/>
        <color indexed="8"/>
        <rFont val="Times New Roman"/>
        <family val="1"/>
      </rPr>
      <t xml:space="preserve"> (ГРС Б. Церква, ГРС Узин, ГРС В. Половецьке, ГРС Піщане, ГРС Острійки, ГРС Фастів-1, ГРС Фастів-2, ГРС Кожанка, ГРС Мотовилівка, ГРС р/г Фастівський, ГРС Триліси, ГРС В.Снітинка, ГРС Дорогінка, ГРС Васильків, ГРС Ворзель, ГРС Гребінки, ГРС Глеваха, ГРС Устимівка, ГРС Багрин (Калинівка), ГРС Плесецьке, ГРС Тр.Новоселиця, ГРС Вишеньки, ГРС Чайка, ГРС ЛОС, ГРС Жорнівка, ГРС Забір'я, ГРС Димер (місто),  ГРС Катюжанка, ГРС Рокитно, ГРС Шпитьки, ГРС Стоянка, ГРС Ірпінь, ГРС Чорнобиль, ГРС Зелений Мис, ГРС Оране, ГРС Зорин, ГРС Обуховичі, ГРС Поліське, ГРС Красятичі, ГРС Макарів, ГРС Бородянка, ГРС Грузьке, ГРС Клавдієво, ГРС Забуяння) </t>
    </r>
  </si>
</sst>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0.0000"/>
    <numFmt numFmtId="190" formatCode="0.0"/>
    <numFmt numFmtId="191" formatCode="d/m"/>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mmm/yyyy"/>
    <numFmt numFmtId="197" formatCode="[$-FC19]d\ mmmm\ yyyy\ &quot;г.&quot;"/>
    <numFmt numFmtId="198" formatCode="0.00000"/>
    <numFmt numFmtId="199" formatCode="0.000000"/>
    <numFmt numFmtId="200" formatCode="_(* #,##0.000_);_(* \(#,##0.000\);_(* &quot;-&quot;??_);_(@_)"/>
    <numFmt numFmtId="201" formatCode="_(* #,##0.0000_);_(* \(#,##0.0000\);_(* &quot;-&quot;??_);_(@_)"/>
    <numFmt numFmtId="202" formatCode="dd/mm/yy;@"/>
    <numFmt numFmtId="203" formatCode="d/m;@"/>
    <numFmt numFmtId="204" formatCode="_(* #,##0.0_);_(* \(#,##0.0\);_(* &quot;-&quot;??_);_(@_)"/>
    <numFmt numFmtId="205" formatCode="_(* #,##0_);_(* \(#,##0\);_(* &quot;-&quot;??_);_(@_)"/>
    <numFmt numFmtId="206" formatCode="0.0E+00"/>
    <numFmt numFmtId="207" formatCode="0E+00"/>
    <numFmt numFmtId="208" formatCode="0.000E+00"/>
    <numFmt numFmtId="209" formatCode="0.0000E+00"/>
    <numFmt numFmtId="210" formatCode="0.00000E+00"/>
    <numFmt numFmtId="211" formatCode="0.00;[Red]0.00"/>
    <numFmt numFmtId="212" formatCode="0.000;[Red]0.000"/>
    <numFmt numFmtId="213" formatCode="[$-FC22]d\ mmmm\ yyyy&quot; р.&quot;;@"/>
    <numFmt numFmtId="214" formatCode="0.0000000"/>
  </numFmts>
  <fonts count="53">
    <font>
      <sz val="10"/>
      <name val="Arial"/>
      <family val="0"/>
    </font>
    <font>
      <b/>
      <sz val="10"/>
      <name val="Arial"/>
      <family val="0"/>
    </font>
    <font>
      <i/>
      <sz val="10"/>
      <name val="Arial"/>
      <family val="0"/>
    </font>
    <font>
      <b/>
      <i/>
      <sz val="10"/>
      <name val="Arial"/>
      <family val="0"/>
    </font>
    <font>
      <sz val="8"/>
      <name val="Arial"/>
      <family val="0"/>
    </font>
    <font>
      <sz val="9"/>
      <name val="Times New Roman"/>
      <family val="1"/>
    </font>
    <font>
      <sz val="11"/>
      <color indexed="8"/>
      <name val="Calibri"/>
      <family val="2"/>
    </font>
    <font>
      <b/>
      <sz val="12"/>
      <color indexed="8"/>
      <name val="Times New Roman"/>
      <family val="1"/>
    </font>
    <font>
      <sz val="8"/>
      <color indexed="8"/>
      <name val="Times New Roman"/>
      <family val="1"/>
    </font>
    <font>
      <sz val="11"/>
      <color indexed="8"/>
      <name val="Times New Roman"/>
      <family val="1"/>
    </font>
    <font>
      <sz val="9"/>
      <color indexed="8"/>
      <name val="Times New Roman"/>
      <family val="1"/>
    </font>
    <font>
      <vertAlign val="superscript"/>
      <sz val="9"/>
      <color indexed="8"/>
      <name val="Times New Roman"/>
      <family val="1"/>
    </font>
    <font>
      <b/>
      <sz val="11"/>
      <color indexed="8"/>
      <name val="Times New Roman"/>
      <family val="1"/>
    </font>
    <font>
      <b/>
      <sz val="9"/>
      <color indexed="8"/>
      <name val="Times New Roman"/>
      <family val="1"/>
    </font>
    <font>
      <b/>
      <sz val="11"/>
      <color indexed="8"/>
      <name val="Calibri"/>
      <family val="2"/>
    </font>
    <font>
      <b/>
      <sz val="8"/>
      <name val="Arial"/>
      <family val="2"/>
    </font>
    <font>
      <b/>
      <vertAlign val="superscript"/>
      <sz val="9"/>
      <color indexed="8"/>
      <name val="Times New Roman"/>
      <family val="1"/>
    </font>
    <font>
      <sz val="9"/>
      <color indexed="8"/>
      <name val="Calibri"/>
      <family val="2"/>
    </font>
    <font>
      <b/>
      <sz val="9"/>
      <color indexed="57"/>
      <name val="Arial Cyr"/>
      <family val="0"/>
    </font>
    <font>
      <sz val="7"/>
      <color indexed="8"/>
      <name val="Calibri"/>
      <family val="2"/>
    </font>
    <font>
      <sz val="7"/>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border>
    <border>
      <left style="medium"/>
      <right style="medium"/>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border>
    <border>
      <left style="medium"/>
      <right style="medium"/>
      <top style="thin"/>
      <bottom/>
    </border>
    <border>
      <left style="medium"/>
      <right style="thin"/>
      <top style="medium"/>
      <bottom style="medium"/>
    </border>
    <border>
      <left style="medium"/>
      <right style="medium"/>
      <top style="medium"/>
      <bottom style="medium"/>
    </border>
    <border>
      <left style="medium"/>
      <right style="medium"/>
      <top style="medium"/>
      <bottom style="thin"/>
    </border>
    <border>
      <left/>
      <right/>
      <top/>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thin"/>
      <right style="medium"/>
      <top style="medium"/>
      <bottom style="thin"/>
    </border>
    <border>
      <left style="thin"/>
      <right style="thin"/>
      <top style="medium"/>
      <bottom/>
    </border>
    <border>
      <left style="thin"/>
      <right style="medium"/>
      <top style="medium"/>
      <bottom/>
    </border>
    <border>
      <left style="medium"/>
      <right style="thin"/>
      <top/>
      <bottom style="medium"/>
    </border>
    <border>
      <left style="thin"/>
      <right style="thin"/>
      <top/>
      <bottom style="medium"/>
    </border>
    <border>
      <left style="thin"/>
      <right style="medium"/>
      <top style="medium"/>
      <bottom style="medium"/>
    </border>
    <border>
      <left style="medium"/>
      <right style="medium"/>
      <top style="medium"/>
      <bottom/>
    </border>
    <border>
      <left style="medium"/>
      <right style="medium"/>
      <top/>
      <bottom/>
    </border>
    <border>
      <left style="medium"/>
      <right style="thin"/>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6"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2" fillId="32" borderId="0" applyNumberFormat="0" applyBorder="0" applyAlignment="0" applyProtection="0"/>
  </cellStyleXfs>
  <cellXfs count="116">
    <xf numFmtId="0" fontId="0" fillId="0" borderId="0" xfId="0" applyAlignment="1">
      <alignment/>
    </xf>
    <xf numFmtId="0" fontId="15" fillId="0" borderId="0" xfId="0" applyFont="1" applyAlignment="1">
      <alignment/>
    </xf>
    <xf numFmtId="0" fontId="14" fillId="0" borderId="0" xfId="0" applyFont="1" applyAlignment="1" applyProtection="1">
      <alignment/>
      <protection locked="0"/>
    </xf>
    <xf numFmtId="0" fontId="0" fillId="0" borderId="0" xfId="0" applyAlignment="1" applyProtection="1">
      <alignment/>
      <protection locked="0"/>
    </xf>
    <xf numFmtId="0" fontId="9" fillId="0" borderId="0" xfId="0" applyFont="1" applyFill="1" applyAlignment="1" applyProtection="1">
      <alignment/>
      <protection locked="0"/>
    </xf>
    <xf numFmtId="0" fontId="0" fillId="0" borderId="0" xfId="0" applyFill="1" applyAlignment="1" applyProtection="1">
      <alignment/>
      <protection locked="0"/>
    </xf>
    <xf numFmtId="0" fontId="12" fillId="0" borderId="0" xfId="0" applyFont="1" applyAlignment="1" applyProtection="1">
      <alignment horizontal="center" vertical="center"/>
      <protection locked="0"/>
    </xf>
    <xf numFmtId="0" fontId="9" fillId="0" borderId="0" xfId="0" applyFont="1" applyFill="1" applyAlignment="1" applyProtection="1">
      <alignment vertical="center"/>
      <protection locked="0"/>
    </xf>
    <xf numFmtId="0" fontId="0" fillId="0" borderId="0" xfId="0" applyFont="1" applyFill="1" applyAlignment="1" applyProtection="1">
      <alignment/>
      <protection locked="0"/>
    </xf>
    <xf numFmtId="0" fontId="9" fillId="0" borderId="0" xfId="0" applyFont="1" applyAlignment="1" applyProtection="1">
      <alignment vertical="center"/>
      <protection locked="0"/>
    </xf>
    <xf numFmtId="0" fontId="4" fillId="0" borderId="0" xfId="0" applyFont="1" applyAlignment="1">
      <alignment/>
    </xf>
    <xf numFmtId="0" fontId="10" fillId="0" borderId="0" xfId="0" applyFont="1" applyFill="1" applyAlignment="1" applyProtection="1">
      <alignment vertical="center"/>
      <protection locked="0"/>
    </xf>
    <xf numFmtId="0" fontId="13" fillId="0" borderId="0" xfId="0" applyFont="1" applyBorder="1" applyAlignment="1" applyProtection="1">
      <alignment vertical="center"/>
      <protection locked="0"/>
    </xf>
    <xf numFmtId="0" fontId="13" fillId="0" borderId="10" xfId="0" applyFont="1" applyBorder="1" applyAlignment="1" applyProtection="1">
      <alignment vertical="center"/>
      <protection locked="0"/>
    </xf>
    <xf numFmtId="0" fontId="10" fillId="0" borderId="11" xfId="0" applyFont="1" applyBorder="1" applyAlignment="1" applyProtection="1">
      <alignment horizontal="center" vertical="center" wrapText="1"/>
      <protection locked="0"/>
    </xf>
    <xf numFmtId="189" fontId="10" fillId="0" borderId="12" xfId="0" applyNumberFormat="1" applyFont="1" applyBorder="1" applyAlignment="1" applyProtection="1">
      <alignment horizontal="center" vertical="center" wrapText="1"/>
      <protection locked="0"/>
    </xf>
    <xf numFmtId="189" fontId="10" fillId="0" borderId="13" xfId="0" applyNumberFormat="1" applyFont="1" applyBorder="1" applyAlignment="1" applyProtection="1">
      <alignment horizontal="center" vertical="center" wrapText="1"/>
      <protection locked="0"/>
    </xf>
    <xf numFmtId="189" fontId="10" fillId="0" borderId="14" xfId="0" applyNumberFormat="1" applyFont="1" applyBorder="1" applyAlignment="1" applyProtection="1">
      <alignment horizontal="center" vertical="center" wrapText="1"/>
      <protection locked="0"/>
    </xf>
    <xf numFmtId="189" fontId="10" fillId="0" borderId="15" xfId="0" applyNumberFormat="1" applyFont="1" applyBorder="1" applyAlignment="1" applyProtection="1">
      <alignment horizontal="center" vertical="center" wrapText="1"/>
      <protection locked="0"/>
    </xf>
    <xf numFmtId="2" fontId="5" fillId="0" borderId="16" xfId="0" applyNumberFormat="1" applyFont="1" applyBorder="1" applyAlignment="1">
      <alignment horizontal="center" vertical="center"/>
    </xf>
    <xf numFmtId="2" fontId="5" fillId="0" borderId="17" xfId="0" applyNumberFormat="1" applyFont="1" applyBorder="1" applyAlignment="1">
      <alignment horizontal="center" vertical="center"/>
    </xf>
    <xf numFmtId="190" fontId="10" fillId="0" borderId="18" xfId="0" applyNumberFormat="1" applyFont="1" applyBorder="1" applyAlignment="1" applyProtection="1">
      <alignment horizontal="center" vertical="center" wrapText="1"/>
      <protection locked="0"/>
    </xf>
    <xf numFmtId="190" fontId="10" fillId="0" borderId="16" xfId="0" applyNumberFormat="1" applyFont="1" applyBorder="1" applyAlignment="1" applyProtection="1">
      <alignment horizontal="center" vertical="center" wrapText="1"/>
      <protection locked="0"/>
    </xf>
    <xf numFmtId="0" fontId="10" fillId="0" borderId="16" xfId="0" applyFont="1" applyBorder="1" applyAlignment="1" applyProtection="1">
      <alignment horizontal="left" vertical="center" wrapText="1"/>
      <protection locked="0"/>
    </xf>
    <xf numFmtId="0" fontId="10" fillId="0" borderId="17" xfId="0" applyFont="1" applyBorder="1" applyAlignment="1" applyProtection="1">
      <alignment horizontal="center" vertical="center" wrapText="1"/>
      <protection locked="0"/>
    </xf>
    <xf numFmtId="188" fontId="10" fillId="0" borderId="11" xfId="0" applyNumberFormat="1" applyFont="1" applyBorder="1" applyAlignment="1" applyProtection="1">
      <alignment horizontal="center" vertical="center" wrapText="1"/>
      <protection locked="0"/>
    </xf>
    <xf numFmtId="188" fontId="17" fillId="0" borderId="0" xfId="0" applyNumberFormat="1" applyFont="1" applyAlignment="1" applyProtection="1">
      <alignment/>
      <protection locked="0"/>
    </xf>
    <xf numFmtId="0" fontId="18" fillId="0" borderId="0" xfId="0" applyFont="1" applyAlignment="1">
      <alignment horizontal="center"/>
    </xf>
    <xf numFmtId="0" fontId="17" fillId="0" borderId="0" xfId="0" applyFont="1" applyAlignment="1" applyProtection="1">
      <alignment/>
      <protection locked="0"/>
    </xf>
    <xf numFmtId="189" fontId="5" fillId="0" borderId="18" xfId="0" applyNumberFormat="1" applyFont="1" applyBorder="1" applyAlignment="1">
      <alignment horizontal="center" vertical="center"/>
    </xf>
    <xf numFmtId="189" fontId="5" fillId="0" borderId="16" xfId="0" applyNumberFormat="1" applyFont="1" applyBorder="1" applyAlignment="1">
      <alignment horizontal="center" vertical="center"/>
    </xf>
    <xf numFmtId="189" fontId="5" fillId="0" borderId="17" xfId="0" applyNumberFormat="1" applyFont="1" applyBorder="1" applyAlignment="1">
      <alignment horizontal="center" vertical="center"/>
    </xf>
    <xf numFmtId="189" fontId="5" fillId="0" borderId="11" xfId="0" applyNumberFormat="1" applyFont="1" applyBorder="1" applyAlignment="1">
      <alignment horizontal="center" vertical="center"/>
    </xf>
    <xf numFmtId="0" fontId="10" fillId="0" borderId="16" xfId="0" applyFont="1" applyBorder="1" applyAlignment="1" applyProtection="1">
      <alignment horizontal="center" vertical="center" wrapText="1"/>
      <protection locked="0"/>
    </xf>
    <xf numFmtId="188" fontId="17" fillId="0" borderId="0" xfId="0" applyNumberFormat="1" applyFont="1" applyAlignment="1">
      <alignment/>
    </xf>
    <xf numFmtId="2" fontId="17" fillId="0" borderId="0" xfId="0" applyNumberFormat="1" applyFont="1" applyAlignment="1" applyProtection="1">
      <alignment/>
      <protection/>
    </xf>
    <xf numFmtId="189" fontId="10" fillId="0" borderId="18" xfId="0" applyNumberFormat="1" applyFont="1" applyBorder="1" applyAlignment="1" applyProtection="1">
      <alignment horizontal="center" vertical="center" wrapText="1"/>
      <protection locked="0"/>
    </xf>
    <xf numFmtId="189" fontId="10" fillId="0" borderId="16" xfId="0" applyNumberFormat="1" applyFont="1" applyBorder="1" applyAlignment="1" applyProtection="1">
      <alignment horizontal="center" vertical="center" wrapText="1"/>
      <protection locked="0"/>
    </xf>
    <xf numFmtId="189" fontId="10" fillId="0" borderId="17" xfId="0" applyNumberFormat="1" applyFont="1" applyBorder="1" applyAlignment="1" applyProtection="1">
      <alignment horizontal="center" vertical="center" wrapText="1"/>
      <protection locked="0"/>
    </xf>
    <xf numFmtId="189" fontId="10" fillId="0" borderId="11" xfId="0" applyNumberFormat="1" applyFont="1" applyBorder="1" applyAlignment="1" applyProtection="1">
      <alignment horizontal="center" vertical="center" wrapText="1"/>
      <protection locked="0"/>
    </xf>
    <xf numFmtId="2" fontId="10" fillId="0" borderId="16" xfId="0" applyNumberFormat="1"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189" fontId="10" fillId="0" borderId="20" xfId="0" applyNumberFormat="1" applyFont="1" applyBorder="1" applyAlignment="1" applyProtection="1">
      <alignment horizontal="center" vertical="center" wrapText="1"/>
      <protection locked="0"/>
    </xf>
    <xf numFmtId="189" fontId="10" fillId="0" borderId="21" xfId="0" applyNumberFormat="1" applyFont="1" applyBorder="1" applyAlignment="1" applyProtection="1">
      <alignment horizontal="center" vertical="center" wrapText="1"/>
      <protection locked="0"/>
    </xf>
    <xf numFmtId="189" fontId="10" fillId="0" borderId="22" xfId="0" applyNumberFormat="1" applyFont="1" applyBorder="1" applyAlignment="1" applyProtection="1">
      <alignment horizontal="center" vertical="center" wrapText="1"/>
      <protection locked="0"/>
    </xf>
    <xf numFmtId="189" fontId="10" fillId="0" borderId="19" xfId="0" applyNumberFormat="1" applyFont="1" applyBorder="1" applyAlignment="1" applyProtection="1">
      <alignment horizontal="center" vertical="center" wrapText="1"/>
      <protection locked="0"/>
    </xf>
    <xf numFmtId="2" fontId="5" fillId="0" borderId="23" xfId="0" applyNumberFormat="1" applyFont="1" applyBorder="1" applyAlignment="1">
      <alignment horizontal="center" vertical="center"/>
    </xf>
    <xf numFmtId="2" fontId="10" fillId="0" borderId="20" xfId="0" applyNumberFormat="1" applyFont="1" applyBorder="1" applyAlignment="1" applyProtection="1">
      <alignment horizontal="center" vertical="center" wrapText="1"/>
      <protection locked="0"/>
    </xf>
    <xf numFmtId="2" fontId="5" fillId="0" borderId="22" xfId="0" applyNumberFormat="1" applyFont="1" applyBorder="1" applyAlignment="1">
      <alignment horizontal="center" vertical="center"/>
    </xf>
    <xf numFmtId="0" fontId="10" fillId="0" borderId="20"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188" fontId="10" fillId="0" borderId="24" xfId="0" applyNumberFormat="1" applyFont="1" applyBorder="1" applyAlignment="1" applyProtection="1">
      <alignment horizontal="center" vertical="center" wrapText="1"/>
      <protection locked="0"/>
    </xf>
    <xf numFmtId="0" fontId="19" fillId="0" borderId="0" xfId="0" applyFont="1" applyBorder="1" applyAlignment="1" applyProtection="1">
      <alignment/>
      <protection locked="0"/>
    </xf>
    <xf numFmtId="0" fontId="20" fillId="0" borderId="0" xfId="0" applyFont="1" applyBorder="1" applyAlignment="1" applyProtection="1">
      <alignment vertical="center" wrapText="1"/>
      <protection locked="0"/>
    </xf>
    <xf numFmtId="2" fontId="10" fillId="0" borderId="25" xfId="0" applyNumberFormat="1" applyFont="1" applyBorder="1" applyAlignment="1" applyProtection="1">
      <alignment horizontal="center" wrapText="1"/>
      <protection locked="0"/>
    </xf>
    <xf numFmtId="2" fontId="10" fillId="0" borderId="26" xfId="0" applyNumberFormat="1" applyFont="1" applyBorder="1" applyAlignment="1" applyProtection="1">
      <alignment horizontal="center" wrapText="1"/>
      <protection locked="0"/>
    </xf>
    <xf numFmtId="188" fontId="8" fillId="0" borderId="27" xfId="0" applyNumberFormat="1" applyFont="1" applyBorder="1" applyAlignment="1" applyProtection="1">
      <alignment vertical="center" wrapText="1"/>
      <protection locked="0"/>
    </xf>
    <xf numFmtId="0" fontId="19" fillId="0" borderId="0" xfId="0" applyFont="1" applyAlignment="1" applyProtection="1">
      <alignment/>
      <protection locked="0"/>
    </xf>
    <xf numFmtId="0" fontId="10" fillId="0" borderId="0" xfId="0" applyFont="1" applyBorder="1" applyAlignment="1" applyProtection="1">
      <alignment vertical="center" wrapText="1"/>
      <protection locked="0"/>
    </xf>
    <xf numFmtId="0" fontId="0" fillId="0" borderId="0" xfId="0" applyFont="1" applyAlignment="1" applyProtection="1">
      <alignment/>
      <protection locked="0"/>
    </xf>
    <xf numFmtId="0" fontId="0" fillId="0" borderId="28" xfId="0" applyFont="1" applyBorder="1" applyAlignment="1" applyProtection="1">
      <alignment/>
      <protection locked="0"/>
    </xf>
    <xf numFmtId="0" fontId="10" fillId="0" borderId="0" xfId="0" applyFont="1" applyBorder="1" applyAlignment="1" applyProtection="1">
      <alignment vertical="center"/>
      <protection locked="0"/>
    </xf>
    <xf numFmtId="188" fontId="17" fillId="0" borderId="19" xfId="0" applyNumberFormat="1" applyFont="1" applyBorder="1" applyAlignment="1" applyProtection="1">
      <alignment/>
      <protection locked="0"/>
    </xf>
    <xf numFmtId="0" fontId="21" fillId="0" borderId="0" xfId="0" applyFont="1" applyAlignment="1" applyProtection="1">
      <alignment vertical="center"/>
      <protection locked="0"/>
    </xf>
    <xf numFmtId="188" fontId="17" fillId="0" borderId="11" xfId="0" applyNumberFormat="1" applyFont="1" applyBorder="1" applyAlignment="1" applyProtection="1">
      <alignment/>
      <protection locked="0"/>
    </xf>
    <xf numFmtId="0" fontId="10" fillId="0" borderId="24" xfId="0" applyFont="1" applyBorder="1" applyAlignment="1" applyProtection="1">
      <alignment horizontal="center" vertical="center" wrapText="1"/>
      <protection locked="0"/>
    </xf>
    <xf numFmtId="189" fontId="10" fillId="0" borderId="29" xfId="0" applyNumberFormat="1" applyFont="1" applyBorder="1" applyAlignment="1" applyProtection="1">
      <alignment horizontal="center" vertical="center" wrapText="1"/>
      <protection locked="0"/>
    </xf>
    <xf numFmtId="189" fontId="10" fillId="0" borderId="30" xfId="0" applyNumberFormat="1" applyFont="1" applyBorder="1" applyAlignment="1" applyProtection="1">
      <alignment horizontal="center" vertical="center" wrapText="1"/>
      <protection locked="0"/>
    </xf>
    <xf numFmtId="189" fontId="10" fillId="0" borderId="23" xfId="0" applyNumberFormat="1" applyFont="1" applyBorder="1" applyAlignment="1" applyProtection="1">
      <alignment horizontal="center" vertical="center" wrapText="1"/>
      <protection locked="0"/>
    </xf>
    <xf numFmtId="189" fontId="10" fillId="0" borderId="24" xfId="0" applyNumberFormat="1" applyFont="1" applyBorder="1" applyAlignment="1" applyProtection="1">
      <alignment horizontal="center" vertical="center" wrapText="1"/>
      <protection locked="0"/>
    </xf>
    <xf numFmtId="2" fontId="10" fillId="0" borderId="31" xfId="0" applyNumberFormat="1" applyFont="1" applyBorder="1" applyAlignment="1" applyProtection="1">
      <alignment horizontal="center" vertical="center" wrapText="1"/>
      <protection locked="0"/>
    </xf>
    <xf numFmtId="190" fontId="10" fillId="0" borderId="29" xfId="0" applyNumberFormat="1" applyFont="1" applyBorder="1" applyAlignment="1" applyProtection="1">
      <alignment horizontal="center" vertical="center" wrapText="1"/>
      <protection locked="0"/>
    </xf>
    <xf numFmtId="190" fontId="10" fillId="0" borderId="30" xfId="0" applyNumberFormat="1" applyFont="1" applyBorder="1" applyAlignment="1" applyProtection="1">
      <alignment horizontal="center" vertical="center" wrapText="1"/>
      <protection locked="0"/>
    </xf>
    <xf numFmtId="0" fontId="10" fillId="0" borderId="30"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0" fillId="0" borderId="0" xfId="0" applyFont="1" applyAlignment="1" applyProtection="1">
      <alignment horizontal="center"/>
      <protection locked="0"/>
    </xf>
    <xf numFmtId="0" fontId="10" fillId="0" borderId="0"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3" fillId="0" borderId="32" xfId="0" applyFont="1" applyBorder="1" applyAlignment="1" applyProtection="1">
      <alignment horizontal="center" vertical="center" textRotation="90" wrapText="1"/>
      <protection locked="0"/>
    </xf>
    <xf numFmtId="0" fontId="13" fillId="0" borderId="17" xfId="0" applyFont="1" applyBorder="1" applyAlignment="1" applyProtection="1">
      <alignment horizontal="center" vertical="center" textRotation="90" wrapText="1"/>
      <protection locked="0"/>
    </xf>
    <xf numFmtId="0" fontId="13" fillId="0" borderId="33" xfId="0" applyFont="1" applyBorder="1" applyAlignment="1" applyProtection="1">
      <alignment horizontal="center" vertical="center" textRotation="90" wrapText="1"/>
      <protection locked="0"/>
    </xf>
    <xf numFmtId="0" fontId="13" fillId="0" borderId="13" xfId="0" applyFont="1" applyBorder="1" applyAlignment="1" applyProtection="1">
      <alignment horizontal="center" vertical="center" textRotation="90" wrapText="1"/>
      <protection locked="0"/>
    </xf>
    <xf numFmtId="0" fontId="13" fillId="0" borderId="34" xfId="0" applyFont="1" applyBorder="1" applyAlignment="1" applyProtection="1">
      <alignment horizontal="center" vertical="center" textRotation="90" wrapText="1"/>
      <protection locked="0"/>
    </xf>
    <xf numFmtId="0" fontId="13" fillId="0" borderId="14" xfId="0" applyFont="1" applyBorder="1" applyAlignment="1" applyProtection="1">
      <alignment horizontal="center" vertical="center" textRotation="90" wrapText="1"/>
      <protection locked="0"/>
    </xf>
    <xf numFmtId="0" fontId="21" fillId="0" borderId="35" xfId="0" applyFont="1" applyBorder="1" applyAlignment="1" applyProtection="1">
      <alignment horizontal="right" vertical="center" wrapText="1"/>
      <protection locked="0"/>
    </xf>
    <xf numFmtId="0" fontId="21" fillId="0" borderId="36" xfId="0" applyFont="1" applyBorder="1" applyAlignment="1" applyProtection="1">
      <alignment horizontal="right" vertical="center" wrapText="1"/>
      <protection locked="0"/>
    </xf>
    <xf numFmtId="0" fontId="21" fillId="0" borderId="37" xfId="0" applyFont="1" applyBorder="1" applyAlignment="1" applyProtection="1">
      <alignment horizontal="right" vertical="center" wrapText="1"/>
      <protection locked="0"/>
    </xf>
    <xf numFmtId="0" fontId="13" fillId="0" borderId="27" xfId="0" applyFont="1" applyBorder="1" applyAlignment="1" applyProtection="1">
      <alignment horizontal="center" vertical="center" textRotation="90" wrapText="1"/>
      <protection locked="0"/>
    </xf>
    <xf numFmtId="0" fontId="13" fillId="0" borderId="11" xfId="0" applyFont="1" applyBorder="1" applyAlignment="1" applyProtection="1">
      <alignment horizontal="center" vertical="center" textRotation="90" wrapText="1"/>
      <protection locked="0"/>
    </xf>
    <xf numFmtId="0" fontId="13" fillId="0" borderId="38" xfId="0" applyFont="1" applyBorder="1" applyAlignment="1" applyProtection="1">
      <alignment horizontal="center" vertical="center" textRotation="90" wrapText="1"/>
      <protection locked="0"/>
    </xf>
    <xf numFmtId="0" fontId="13" fillId="0" borderId="39" xfId="0" applyFont="1" applyBorder="1" applyAlignment="1" applyProtection="1">
      <alignment horizontal="center" vertical="center" textRotation="90" wrapText="1"/>
      <protection locked="0"/>
    </xf>
    <xf numFmtId="0" fontId="13" fillId="0" borderId="15" xfId="0" applyFont="1" applyBorder="1" applyAlignment="1" applyProtection="1">
      <alignment horizontal="center" vertical="center" textRotation="90" wrapText="1"/>
      <protection locked="0"/>
    </xf>
    <xf numFmtId="0" fontId="13" fillId="0" borderId="40" xfId="0" applyFont="1" applyBorder="1" applyAlignment="1" applyProtection="1">
      <alignment horizontal="center" vertical="center" textRotation="90" wrapText="1"/>
      <protection locked="0"/>
    </xf>
    <xf numFmtId="0" fontId="13" fillId="0" borderId="12" xfId="0" applyFont="1" applyBorder="1" applyAlignment="1" applyProtection="1">
      <alignment horizontal="center" vertical="center" textRotation="90" wrapText="1"/>
      <protection locked="0"/>
    </xf>
    <xf numFmtId="0" fontId="0" fillId="0" borderId="0" xfId="0" applyFill="1" applyAlignment="1" applyProtection="1">
      <alignment horizontal="center"/>
      <protection locked="0"/>
    </xf>
    <xf numFmtId="0" fontId="9" fillId="0" borderId="0" xfId="0" applyFont="1" applyFill="1" applyAlignment="1" applyProtection="1">
      <alignment horizontal="left" vertical="center" wrapText="1"/>
      <protection locked="0"/>
    </xf>
    <xf numFmtId="0" fontId="13" fillId="0" borderId="41" xfId="0" applyFont="1" applyBorder="1" applyAlignment="1" applyProtection="1">
      <alignment horizontal="center" vertical="center" wrapText="1"/>
      <protection locked="0"/>
    </xf>
    <xf numFmtId="0" fontId="13" fillId="0" borderId="42" xfId="0" applyFont="1" applyBorder="1" applyAlignment="1" applyProtection="1">
      <alignment horizontal="center" vertical="center" wrapText="1"/>
      <protection locked="0"/>
    </xf>
    <xf numFmtId="0" fontId="13" fillId="0" borderId="43" xfId="0" applyFont="1" applyBorder="1" applyAlignment="1" applyProtection="1">
      <alignment horizontal="center" vertical="center" wrapText="1"/>
      <protection locked="0"/>
    </xf>
    <xf numFmtId="0" fontId="13" fillId="0" borderId="44" xfId="0" applyFont="1" applyBorder="1" applyAlignment="1" applyProtection="1">
      <alignment horizontal="center" vertical="center" wrapText="1"/>
      <protection locked="0"/>
    </xf>
    <xf numFmtId="0" fontId="13" fillId="0" borderId="45" xfId="0" applyFont="1" applyBorder="1" applyAlignment="1" applyProtection="1">
      <alignment horizontal="center" vertical="center" wrapText="1"/>
      <protection locked="0"/>
    </xf>
    <xf numFmtId="0" fontId="13" fillId="0" borderId="46" xfId="0" applyFont="1" applyBorder="1" applyAlignment="1" applyProtection="1">
      <alignment horizontal="center" vertical="center" wrapText="1"/>
      <protection locked="0"/>
    </xf>
    <xf numFmtId="0" fontId="13" fillId="0" borderId="47" xfId="0" applyFont="1" applyBorder="1" applyAlignment="1" applyProtection="1">
      <alignment horizontal="center" vertical="center" wrapText="1"/>
      <protection locked="0"/>
    </xf>
    <xf numFmtId="0" fontId="13" fillId="0" borderId="48" xfId="0" applyFont="1" applyBorder="1" applyAlignment="1" applyProtection="1">
      <alignment horizontal="center" vertical="center" wrapText="1"/>
      <protection locked="0"/>
    </xf>
    <xf numFmtId="0" fontId="13" fillId="0" borderId="49" xfId="0" applyFont="1" applyBorder="1" applyAlignment="1" applyProtection="1">
      <alignment horizontal="center" vertical="center" textRotation="90" wrapText="1"/>
      <protection locked="0"/>
    </xf>
    <xf numFmtId="0" fontId="13" fillId="0" borderId="18" xfId="0" applyFont="1" applyBorder="1" applyAlignment="1" applyProtection="1">
      <alignment horizontal="center" vertical="center" textRotation="90" wrapText="1"/>
      <protection locked="0"/>
    </xf>
    <xf numFmtId="0" fontId="13" fillId="0" borderId="50" xfId="0" applyFont="1" applyBorder="1" applyAlignment="1" applyProtection="1">
      <alignment horizontal="right" vertical="center" textRotation="90" wrapText="1"/>
      <protection locked="0"/>
    </xf>
    <xf numFmtId="0" fontId="13" fillId="0" borderId="16" xfId="0" applyFont="1" applyBorder="1" applyAlignment="1" applyProtection="1">
      <alignment horizontal="right" vertical="center" textRotation="90" wrapText="1"/>
      <protection locked="0"/>
    </xf>
    <xf numFmtId="0" fontId="13" fillId="0" borderId="50" xfId="0" applyFont="1" applyBorder="1" applyAlignment="1" applyProtection="1">
      <alignment horizontal="left" vertical="center" textRotation="90" wrapText="1"/>
      <protection locked="0"/>
    </xf>
    <xf numFmtId="0" fontId="13" fillId="0" borderId="16" xfId="0" applyFont="1" applyBorder="1" applyAlignment="1" applyProtection="1">
      <alignment horizontal="left" vertical="center" textRotation="90" wrapText="1"/>
      <protection locked="0"/>
    </xf>
    <xf numFmtId="0" fontId="13" fillId="0" borderId="50" xfId="0" applyFont="1" applyBorder="1" applyAlignment="1" applyProtection="1">
      <alignment horizontal="center" vertical="center" textRotation="90" wrapText="1"/>
      <protection locked="0"/>
    </xf>
    <xf numFmtId="0" fontId="13" fillId="0" borderId="16" xfId="0" applyFont="1" applyBorder="1" applyAlignment="1" applyProtection="1">
      <alignment horizontal="center" vertical="center" textRotation="90" wrapText="1"/>
      <protection locked="0"/>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dimension ref="A1:AE51"/>
  <sheetViews>
    <sheetView tabSelected="1" zoomScalePageLayoutView="0" workbookViewId="0" topLeftCell="F7">
      <selection activeCell="AE42" sqref="AE42"/>
    </sheetView>
  </sheetViews>
  <sheetFormatPr defaultColWidth="9.140625" defaultRowHeight="12.75"/>
  <cols>
    <col min="1" max="1" width="5.28125" style="3" customWidth="1"/>
    <col min="2" max="2" width="6.8515625" style="3" customWidth="1"/>
    <col min="3" max="3" width="6.28125" style="3" customWidth="1"/>
    <col min="4" max="4" width="6.140625" style="3" customWidth="1"/>
    <col min="5" max="5" width="6.421875" style="3" customWidth="1"/>
    <col min="6" max="6" width="6.57421875" style="3" customWidth="1"/>
    <col min="7" max="7" width="6.421875" style="3" customWidth="1"/>
    <col min="8" max="8" width="6.57421875" style="3" customWidth="1"/>
    <col min="9" max="9" width="7.00390625" style="3" customWidth="1"/>
    <col min="10" max="10" width="6.57421875" style="3" customWidth="1"/>
    <col min="11" max="11" width="6.421875" style="3" customWidth="1"/>
    <col min="12" max="12" width="6.28125" style="3" customWidth="1"/>
    <col min="13" max="13" width="6.7109375" style="3" customWidth="1"/>
    <col min="14" max="14" width="6.57421875" style="3" customWidth="1"/>
    <col min="15" max="15" width="6.7109375" style="3" customWidth="1"/>
    <col min="16" max="16" width="8.140625" style="3" customWidth="1"/>
    <col min="17" max="17" width="7.28125" style="3" customWidth="1"/>
    <col min="18" max="18" width="7.421875" style="3" customWidth="1"/>
    <col min="19" max="20" width="5.28125" style="3" customWidth="1"/>
    <col min="21" max="21" width="5.57421875" style="3" customWidth="1"/>
    <col min="22" max="22" width="5.421875" style="3" customWidth="1"/>
    <col min="23" max="23" width="5.28125" style="3" customWidth="1"/>
    <col min="24" max="24" width="4.8515625" style="3" customWidth="1"/>
    <col min="25" max="25" width="6.140625" style="3" customWidth="1"/>
    <col min="26" max="26" width="10.57421875" style="3" customWidth="1"/>
    <col min="27" max="27" width="9.57421875" style="3" hidden="1" customWidth="1"/>
    <col min="28" max="28" width="7.57421875" style="3" bestFit="1" customWidth="1"/>
    <col min="29" max="29" width="9.57421875" style="3" bestFit="1" customWidth="1"/>
    <col min="30" max="30" width="7.57421875" style="3" bestFit="1" customWidth="1"/>
    <col min="31" max="31" width="10.28125" style="3" bestFit="1" customWidth="1"/>
    <col min="32" max="16384" width="9.140625" style="3" customWidth="1"/>
  </cols>
  <sheetData>
    <row r="1" spans="1:26" ht="15">
      <c r="A1" s="1" t="s">
        <v>0</v>
      </c>
      <c r="B1" s="2"/>
      <c r="C1" s="2"/>
      <c r="D1" s="2"/>
      <c r="I1" s="4" t="s">
        <v>50</v>
      </c>
      <c r="L1" s="5"/>
      <c r="N1" s="5"/>
      <c r="O1" s="5"/>
      <c r="P1" s="5"/>
      <c r="Q1" s="5"/>
      <c r="R1" s="5"/>
      <c r="S1" s="5"/>
      <c r="T1" s="5"/>
      <c r="U1" s="5"/>
      <c r="V1" s="5"/>
      <c r="W1" s="5"/>
      <c r="X1" s="98" t="s">
        <v>3</v>
      </c>
      <c r="Y1" s="98"/>
      <c r="Z1" s="98"/>
    </row>
    <row r="2" spans="1:25" ht="15">
      <c r="A2" s="1" t="s">
        <v>4</v>
      </c>
      <c r="B2" s="2"/>
      <c r="C2" s="6"/>
      <c r="D2" s="2"/>
      <c r="F2" s="2"/>
      <c r="G2" s="7" t="s">
        <v>5</v>
      </c>
      <c r="J2" s="2"/>
      <c r="L2" s="8"/>
      <c r="M2" s="8"/>
      <c r="N2" s="8"/>
      <c r="O2" s="8"/>
      <c r="P2" s="8"/>
      <c r="Q2" s="8"/>
      <c r="R2" s="8"/>
      <c r="S2" s="8"/>
      <c r="T2" s="8"/>
      <c r="U2" s="8"/>
      <c r="V2" s="8"/>
      <c r="W2" s="5"/>
      <c r="X2" s="5"/>
      <c r="Y2" s="5"/>
    </row>
    <row r="3" spans="1:26" ht="13.5" customHeight="1">
      <c r="A3" s="1" t="s">
        <v>1</v>
      </c>
      <c r="C3" s="9"/>
      <c r="F3" s="2"/>
      <c r="G3" s="2"/>
      <c r="H3" s="99" t="s">
        <v>53</v>
      </c>
      <c r="I3" s="99"/>
      <c r="J3" s="99"/>
      <c r="K3" s="99"/>
      <c r="L3" s="99"/>
      <c r="M3" s="99"/>
      <c r="N3" s="99"/>
      <c r="O3" s="99"/>
      <c r="P3" s="99"/>
      <c r="Q3" s="99"/>
      <c r="R3" s="99"/>
      <c r="S3" s="99"/>
      <c r="T3" s="99"/>
      <c r="U3" s="99"/>
      <c r="V3" s="99"/>
      <c r="W3" s="99"/>
      <c r="X3" s="99"/>
      <c r="Y3" s="99"/>
      <c r="Z3" s="99"/>
    </row>
    <row r="4" spans="1:26" ht="15">
      <c r="A4" s="10" t="s">
        <v>2</v>
      </c>
      <c r="G4" s="2"/>
      <c r="H4" s="99"/>
      <c r="I4" s="99"/>
      <c r="J4" s="99"/>
      <c r="K4" s="99"/>
      <c r="L4" s="99"/>
      <c r="M4" s="99"/>
      <c r="N4" s="99"/>
      <c r="O4" s="99"/>
      <c r="P4" s="99"/>
      <c r="Q4" s="99"/>
      <c r="R4" s="99"/>
      <c r="S4" s="99"/>
      <c r="T4" s="99"/>
      <c r="U4" s="99"/>
      <c r="V4" s="99"/>
      <c r="W4" s="99"/>
      <c r="X4" s="99"/>
      <c r="Y4" s="99"/>
      <c r="Z4" s="99"/>
    </row>
    <row r="5" spans="1:26" ht="15">
      <c r="A5" s="10" t="s">
        <v>6</v>
      </c>
      <c r="G5" s="2"/>
      <c r="H5" s="99"/>
      <c r="I5" s="99"/>
      <c r="J5" s="99"/>
      <c r="K5" s="99"/>
      <c r="L5" s="99"/>
      <c r="M5" s="99"/>
      <c r="N5" s="99"/>
      <c r="O5" s="99"/>
      <c r="P5" s="99"/>
      <c r="Q5" s="99"/>
      <c r="R5" s="99"/>
      <c r="S5" s="99"/>
      <c r="T5" s="99"/>
      <c r="U5" s="99"/>
      <c r="V5" s="99"/>
      <c r="W5" s="99"/>
      <c r="X5" s="99"/>
      <c r="Y5" s="99"/>
      <c r="Z5" s="99"/>
    </row>
    <row r="6" spans="1:26" ht="15" customHeight="1">
      <c r="A6" s="10"/>
      <c r="G6" s="2"/>
      <c r="H6" s="99"/>
      <c r="I6" s="99"/>
      <c r="J6" s="99"/>
      <c r="K6" s="99"/>
      <c r="L6" s="99"/>
      <c r="M6" s="99"/>
      <c r="N6" s="99"/>
      <c r="O6" s="99"/>
      <c r="P6" s="99"/>
      <c r="Q6" s="99"/>
      <c r="R6" s="99"/>
      <c r="S6" s="99"/>
      <c r="T6" s="99"/>
      <c r="U6" s="99"/>
      <c r="V6" s="99"/>
      <c r="W6" s="99"/>
      <c r="X6" s="99"/>
      <c r="Y6" s="99"/>
      <c r="Z6" s="99"/>
    </row>
    <row r="7" spans="1:25" ht="15.75">
      <c r="A7" s="10"/>
      <c r="F7" s="2"/>
      <c r="G7" s="2"/>
      <c r="H7" s="7" t="s">
        <v>7</v>
      </c>
      <c r="L7" s="5"/>
      <c r="M7" s="8"/>
      <c r="N7" s="5"/>
      <c r="O7" s="8"/>
      <c r="P7" s="8"/>
      <c r="Q7" s="8"/>
      <c r="R7" s="5"/>
      <c r="S7" s="8"/>
      <c r="U7" s="11" t="s">
        <v>51</v>
      </c>
      <c r="V7" s="8"/>
      <c r="W7" s="8"/>
      <c r="X7" s="5"/>
      <c r="Y7" s="5"/>
    </row>
    <row r="8" spans="11:25" ht="9" customHeight="1" thickBot="1">
      <c r="K8" s="5"/>
      <c r="L8" s="5"/>
      <c r="M8" s="5"/>
      <c r="N8" s="5"/>
      <c r="O8" s="5"/>
      <c r="P8" s="5"/>
      <c r="Q8" s="5"/>
      <c r="R8" s="5"/>
      <c r="S8" s="5"/>
      <c r="T8" s="5"/>
      <c r="U8" s="5"/>
      <c r="V8" s="5"/>
      <c r="W8" s="5"/>
      <c r="X8" s="5"/>
      <c r="Y8" s="5"/>
    </row>
    <row r="9" spans="1:26" ht="26.25" customHeight="1" thickBot="1">
      <c r="A9" s="91" t="s">
        <v>8</v>
      </c>
      <c r="B9" s="100" t="s">
        <v>9</v>
      </c>
      <c r="C9" s="101"/>
      <c r="D9" s="101"/>
      <c r="E9" s="101"/>
      <c r="F9" s="101"/>
      <c r="G9" s="101"/>
      <c r="H9" s="101"/>
      <c r="I9" s="101"/>
      <c r="J9" s="101"/>
      <c r="K9" s="101"/>
      <c r="L9" s="101"/>
      <c r="M9" s="102"/>
      <c r="N9" s="100" t="s">
        <v>10</v>
      </c>
      <c r="O9" s="106"/>
      <c r="P9" s="106"/>
      <c r="Q9" s="106"/>
      <c r="R9" s="106"/>
      <c r="S9" s="106"/>
      <c r="T9" s="107"/>
      <c r="U9" s="108" t="s">
        <v>11</v>
      </c>
      <c r="V9" s="110" t="s">
        <v>12</v>
      </c>
      <c r="W9" s="112" t="s">
        <v>13</v>
      </c>
      <c r="X9" s="112" t="s">
        <v>14</v>
      </c>
      <c r="Y9" s="82" t="s">
        <v>15</v>
      </c>
      <c r="Z9" s="91" t="s">
        <v>16</v>
      </c>
    </row>
    <row r="10" spans="1:26" ht="12.75" customHeight="1" thickBot="1">
      <c r="A10" s="92"/>
      <c r="B10" s="103"/>
      <c r="C10" s="104"/>
      <c r="D10" s="104"/>
      <c r="E10" s="104"/>
      <c r="F10" s="104"/>
      <c r="G10" s="104"/>
      <c r="H10" s="104"/>
      <c r="I10" s="104"/>
      <c r="J10" s="104"/>
      <c r="K10" s="104"/>
      <c r="L10" s="104"/>
      <c r="M10" s="105"/>
      <c r="N10" s="93" t="s">
        <v>17</v>
      </c>
      <c r="O10" s="12" t="s">
        <v>18</v>
      </c>
      <c r="P10" s="12"/>
      <c r="Q10" s="12"/>
      <c r="R10" s="12"/>
      <c r="S10" s="12" t="s">
        <v>19</v>
      </c>
      <c r="T10" s="13"/>
      <c r="U10" s="109"/>
      <c r="V10" s="111"/>
      <c r="W10" s="113"/>
      <c r="X10" s="113"/>
      <c r="Y10" s="83"/>
      <c r="Z10" s="92"/>
    </row>
    <row r="11" spans="1:26" ht="15" customHeight="1">
      <c r="A11" s="92"/>
      <c r="B11" s="96" t="s">
        <v>20</v>
      </c>
      <c r="C11" s="84" t="s">
        <v>21</v>
      </c>
      <c r="D11" s="84" t="s">
        <v>22</v>
      </c>
      <c r="E11" s="84" t="s">
        <v>23</v>
      </c>
      <c r="F11" s="84" t="s">
        <v>24</v>
      </c>
      <c r="G11" s="84" t="s">
        <v>25</v>
      </c>
      <c r="H11" s="84" t="s">
        <v>26</v>
      </c>
      <c r="I11" s="84" t="s">
        <v>27</v>
      </c>
      <c r="J11" s="84" t="s">
        <v>28</v>
      </c>
      <c r="K11" s="84" t="s">
        <v>29</v>
      </c>
      <c r="L11" s="84" t="s">
        <v>30</v>
      </c>
      <c r="M11" s="86" t="s">
        <v>31</v>
      </c>
      <c r="N11" s="94"/>
      <c r="O11" s="114" t="s">
        <v>32</v>
      </c>
      <c r="P11" s="82" t="s">
        <v>33</v>
      </c>
      <c r="Q11" s="84" t="s">
        <v>34</v>
      </c>
      <c r="R11" s="86" t="s">
        <v>35</v>
      </c>
      <c r="S11" s="84" t="s">
        <v>36</v>
      </c>
      <c r="T11" s="86" t="s">
        <v>37</v>
      </c>
      <c r="U11" s="109"/>
      <c r="V11" s="111"/>
      <c r="W11" s="113"/>
      <c r="X11" s="113"/>
      <c r="Y11" s="83"/>
      <c r="Z11" s="92"/>
    </row>
    <row r="12" spans="1:26" ht="68.25" customHeight="1">
      <c r="A12" s="92"/>
      <c r="B12" s="97"/>
      <c r="C12" s="85"/>
      <c r="D12" s="85"/>
      <c r="E12" s="85"/>
      <c r="F12" s="85"/>
      <c r="G12" s="85"/>
      <c r="H12" s="85"/>
      <c r="I12" s="85"/>
      <c r="J12" s="85"/>
      <c r="K12" s="85"/>
      <c r="L12" s="85"/>
      <c r="M12" s="87"/>
      <c r="N12" s="95"/>
      <c r="O12" s="115"/>
      <c r="P12" s="83"/>
      <c r="Q12" s="85"/>
      <c r="R12" s="87"/>
      <c r="S12" s="85"/>
      <c r="T12" s="87"/>
      <c r="U12" s="109"/>
      <c r="V12" s="111"/>
      <c r="W12" s="113"/>
      <c r="X12" s="113"/>
      <c r="Y12" s="83"/>
      <c r="Z12" s="92"/>
    </row>
    <row r="13" spans="1:28" s="28" customFormat="1" ht="12" customHeight="1">
      <c r="A13" s="14">
        <v>1</v>
      </c>
      <c r="B13" s="15"/>
      <c r="C13" s="16"/>
      <c r="D13" s="16"/>
      <c r="E13" s="16"/>
      <c r="F13" s="16"/>
      <c r="G13" s="16"/>
      <c r="H13" s="16"/>
      <c r="I13" s="16"/>
      <c r="J13" s="16"/>
      <c r="K13" s="16"/>
      <c r="L13" s="16"/>
      <c r="M13" s="17"/>
      <c r="N13" s="18"/>
      <c r="O13" s="19">
        <v>34.35</v>
      </c>
      <c r="P13" s="20">
        <f>O13/3.6</f>
        <v>9.541666666666666</v>
      </c>
      <c r="Q13" s="19">
        <v>38.06</v>
      </c>
      <c r="R13" s="20">
        <f>Q13/3.6</f>
        <v>10.572222222222223</v>
      </c>
      <c r="S13" s="19">
        <v>48.37</v>
      </c>
      <c r="T13" s="20">
        <f>S13/3.6</f>
        <v>13.43611111111111</v>
      </c>
      <c r="U13" s="21">
        <v>-16.3</v>
      </c>
      <c r="V13" s="22">
        <v>-15.7</v>
      </c>
      <c r="W13" s="23"/>
      <c r="X13" s="23"/>
      <c r="Y13" s="24"/>
      <c r="Z13" s="25">
        <v>3207.3790000000004</v>
      </c>
      <c r="AA13" s="26">
        <f aca="true" t="shared" si="0" ref="AA13:AA43">SUM(B13:M13)</f>
        <v>0</v>
      </c>
      <c r="AB13" s="27" t="str">
        <f>IF(AA13=100,"ОК"," ")</f>
        <v> </v>
      </c>
    </row>
    <row r="14" spans="1:31" s="28" customFormat="1" ht="12" customHeight="1">
      <c r="A14" s="14">
        <v>2</v>
      </c>
      <c r="B14" s="29"/>
      <c r="C14" s="30"/>
      <c r="D14" s="30"/>
      <c r="E14" s="30"/>
      <c r="F14" s="30"/>
      <c r="G14" s="30"/>
      <c r="H14" s="30"/>
      <c r="I14" s="30"/>
      <c r="J14" s="30"/>
      <c r="K14" s="30"/>
      <c r="L14" s="30"/>
      <c r="M14" s="31"/>
      <c r="N14" s="32"/>
      <c r="O14" s="19">
        <v>34.35</v>
      </c>
      <c r="P14" s="20">
        <f aca="true" t="shared" si="1" ref="P14:P43">O14/3.6</f>
        <v>9.541666666666666</v>
      </c>
      <c r="Q14" s="19">
        <v>38.06</v>
      </c>
      <c r="R14" s="20">
        <f aca="true" t="shared" si="2" ref="R14:R43">Q14/3.6</f>
        <v>10.572222222222223</v>
      </c>
      <c r="S14" s="19"/>
      <c r="T14" s="20"/>
      <c r="U14" s="21">
        <v>-16.2</v>
      </c>
      <c r="V14" s="22">
        <v>-15.4</v>
      </c>
      <c r="W14" s="33"/>
      <c r="X14" s="33"/>
      <c r="Y14" s="24"/>
      <c r="Z14" s="25">
        <v>3216.679</v>
      </c>
      <c r="AA14" s="34">
        <f t="shared" si="0"/>
        <v>0</v>
      </c>
      <c r="AB14" s="27" t="str">
        <f>IF(AA14=100,"ОК"," ")</f>
        <v> </v>
      </c>
      <c r="AC14" s="35"/>
      <c r="AD14" s="35"/>
      <c r="AE14" s="35"/>
    </row>
    <row r="15" spans="1:31" s="28" customFormat="1" ht="12" customHeight="1">
      <c r="A15" s="14">
        <v>3</v>
      </c>
      <c r="B15" s="36"/>
      <c r="C15" s="37"/>
      <c r="D15" s="37"/>
      <c r="E15" s="37"/>
      <c r="F15" s="37"/>
      <c r="G15" s="37"/>
      <c r="H15" s="37"/>
      <c r="I15" s="37"/>
      <c r="J15" s="37"/>
      <c r="K15" s="37"/>
      <c r="L15" s="37"/>
      <c r="M15" s="38"/>
      <c r="N15" s="39"/>
      <c r="O15" s="19">
        <v>34.35</v>
      </c>
      <c r="P15" s="20">
        <f t="shared" si="1"/>
        <v>9.541666666666666</v>
      </c>
      <c r="Q15" s="19">
        <v>38.06</v>
      </c>
      <c r="R15" s="20">
        <f t="shared" si="2"/>
        <v>10.572222222222223</v>
      </c>
      <c r="S15" s="19"/>
      <c r="T15" s="20"/>
      <c r="U15" s="21"/>
      <c r="V15" s="22"/>
      <c r="W15" s="33"/>
      <c r="X15" s="33"/>
      <c r="Y15" s="24"/>
      <c r="Z15" s="25">
        <v>3358.6110000000003</v>
      </c>
      <c r="AA15" s="34">
        <f t="shared" si="0"/>
        <v>0</v>
      </c>
      <c r="AB15" s="27" t="str">
        <f>IF(AA15=100,"ОК"," ")</f>
        <v> </v>
      </c>
      <c r="AC15" s="35"/>
      <c r="AD15" s="35"/>
      <c r="AE15" s="35"/>
    </row>
    <row r="16" spans="1:31" s="28" customFormat="1" ht="12" customHeight="1">
      <c r="A16" s="14">
        <v>4</v>
      </c>
      <c r="B16" s="36"/>
      <c r="C16" s="37"/>
      <c r="D16" s="37"/>
      <c r="E16" s="37"/>
      <c r="F16" s="37"/>
      <c r="G16" s="37"/>
      <c r="H16" s="37"/>
      <c r="I16" s="37"/>
      <c r="J16" s="37"/>
      <c r="K16" s="37"/>
      <c r="L16" s="37"/>
      <c r="M16" s="38"/>
      <c r="N16" s="39"/>
      <c r="O16" s="19">
        <v>34.35</v>
      </c>
      <c r="P16" s="20">
        <f t="shared" si="1"/>
        <v>9.541666666666666</v>
      </c>
      <c r="Q16" s="19">
        <v>38.06</v>
      </c>
      <c r="R16" s="20">
        <f t="shared" si="2"/>
        <v>10.572222222222223</v>
      </c>
      <c r="S16" s="19"/>
      <c r="T16" s="20"/>
      <c r="U16" s="21"/>
      <c r="V16" s="22"/>
      <c r="W16" s="33"/>
      <c r="X16" s="33"/>
      <c r="Y16" s="24"/>
      <c r="Z16" s="25">
        <v>3578.737000000001</v>
      </c>
      <c r="AA16" s="34">
        <f t="shared" si="0"/>
        <v>0</v>
      </c>
      <c r="AB16" s="27" t="str">
        <f aca="true" t="shared" si="3" ref="AB16:AB43">IF(AA16=100,"ОК"," ")</f>
        <v> </v>
      </c>
      <c r="AC16" s="35"/>
      <c r="AD16" s="35"/>
      <c r="AE16" s="35"/>
    </row>
    <row r="17" spans="1:31" s="28" customFormat="1" ht="12" customHeight="1">
      <c r="A17" s="14">
        <v>5</v>
      </c>
      <c r="B17" s="36">
        <v>90.9289</v>
      </c>
      <c r="C17" s="37">
        <v>4.4045</v>
      </c>
      <c r="D17" s="37">
        <v>0.9707</v>
      </c>
      <c r="E17" s="37">
        <v>0.1152</v>
      </c>
      <c r="F17" s="37">
        <v>0.1622</v>
      </c>
      <c r="G17" s="37">
        <v>0.0035</v>
      </c>
      <c r="H17" s="37">
        <v>0.0462</v>
      </c>
      <c r="I17" s="37">
        <v>0.0374</v>
      </c>
      <c r="J17" s="37">
        <v>0.0725</v>
      </c>
      <c r="K17" s="37">
        <v>0.0152</v>
      </c>
      <c r="L17" s="37">
        <v>1.5051</v>
      </c>
      <c r="M17" s="38">
        <v>1.7385</v>
      </c>
      <c r="N17" s="39">
        <v>0.7424</v>
      </c>
      <c r="O17" s="19">
        <v>34.4</v>
      </c>
      <c r="P17" s="20">
        <f t="shared" si="1"/>
        <v>9.555555555555555</v>
      </c>
      <c r="Q17" s="19">
        <v>38.11</v>
      </c>
      <c r="R17" s="20">
        <f t="shared" si="2"/>
        <v>10.58611111111111</v>
      </c>
      <c r="S17" s="19">
        <v>48.54</v>
      </c>
      <c r="T17" s="20">
        <f>S17/3.6</f>
        <v>13.483333333333333</v>
      </c>
      <c r="U17" s="21">
        <v>-17.6</v>
      </c>
      <c r="V17" s="22">
        <v>-16.4</v>
      </c>
      <c r="W17" s="33"/>
      <c r="X17" s="33"/>
      <c r="Y17" s="24"/>
      <c r="Z17" s="25">
        <v>3741.820000000001</v>
      </c>
      <c r="AA17" s="34">
        <f t="shared" si="0"/>
        <v>99.9999</v>
      </c>
      <c r="AB17" s="27" t="str">
        <f t="shared" si="3"/>
        <v> </v>
      </c>
      <c r="AC17" s="35"/>
      <c r="AD17" s="35"/>
      <c r="AE17" s="35"/>
    </row>
    <row r="18" spans="1:31" s="28" customFormat="1" ht="12" customHeight="1">
      <c r="A18" s="14">
        <v>6</v>
      </c>
      <c r="B18" s="36"/>
      <c r="C18" s="37"/>
      <c r="D18" s="37"/>
      <c r="E18" s="37"/>
      <c r="F18" s="37"/>
      <c r="G18" s="37"/>
      <c r="H18" s="37"/>
      <c r="I18" s="37"/>
      <c r="J18" s="37"/>
      <c r="K18" s="37"/>
      <c r="L18" s="37"/>
      <c r="M18" s="38"/>
      <c r="N18" s="39"/>
      <c r="O18" s="19">
        <v>34.4</v>
      </c>
      <c r="P18" s="20">
        <f t="shared" si="1"/>
        <v>9.555555555555555</v>
      </c>
      <c r="Q18" s="19">
        <v>38.11</v>
      </c>
      <c r="R18" s="20">
        <f t="shared" si="2"/>
        <v>10.58611111111111</v>
      </c>
      <c r="S18" s="19"/>
      <c r="T18" s="20"/>
      <c r="U18" s="21">
        <v>-17.5</v>
      </c>
      <c r="V18" s="22">
        <v>-16.8</v>
      </c>
      <c r="W18" s="33"/>
      <c r="X18" s="33"/>
      <c r="Y18" s="24"/>
      <c r="Z18" s="25">
        <v>3677.254</v>
      </c>
      <c r="AA18" s="34">
        <f t="shared" si="0"/>
        <v>0</v>
      </c>
      <c r="AB18" s="27" t="str">
        <f t="shared" si="3"/>
        <v> </v>
      </c>
      <c r="AC18" s="35"/>
      <c r="AD18" s="35"/>
      <c r="AE18" s="35"/>
    </row>
    <row r="19" spans="1:31" s="28" customFormat="1" ht="12" customHeight="1">
      <c r="A19" s="14">
        <v>7</v>
      </c>
      <c r="B19" s="36"/>
      <c r="C19" s="37"/>
      <c r="D19" s="37"/>
      <c r="E19" s="37"/>
      <c r="F19" s="37"/>
      <c r="G19" s="37"/>
      <c r="H19" s="37"/>
      <c r="I19" s="37"/>
      <c r="J19" s="37"/>
      <c r="K19" s="37"/>
      <c r="L19" s="37"/>
      <c r="M19" s="38"/>
      <c r="N19" s="39"/>
      <c r="O19" s="19">
        <v>34.4</v>
      </c>
      <c r="P19" s="20">
        <f t="shared" si="1"/>
        <v>9.555555555555555</v>
      </c>
      <c r="Q19" s="19">
        <v>38.11</v>
      </c>
      <c r="R19" s="20">
        <f t="shared" si="2"/>
        <v>10.58611111111111</v>
      </c>
      <c r="S19" s="19"/>
      <c r="T19" s="20"/>
      <c r="U19" s="21">
        <v>-17.2</v>
      </c>
      <c r="V19" s="22">
        <v>-16.7</v>
      </c>
      <c r="W19" s="33"/>
      <c r="X19" s="33"/>
      <c r="Y19" s="24"/>
      <c r="Z19" s="25">
        <v>4045.9220000000005</v>
      </c>
      <c r="AA19" s="34">
        <f t="shared" si="0"/>
        <v>0</v>
      </c>
      <c r="AB19" s="27" t="str">
        <f t="shared" si="3"/>
        <v> </v>
      </c>
      <c r="AC19" s="35"/>
      <c r="AD19" s="35"/>
      <c r="AE19" s="35"/>
    </row>
    <row r="20" spans="1:31" s="28" customFormat="1" ht="12" customHeight="1">
      <c r="A20" s="14">
        <v>8</v>
      </c>
      <c r="B20" s="29"/>
      <c r="C20" s="30"/>
      <c r="D20" s="30"/>
      <c r="E20" s="30"/>
      <c r="F20" s="30"/>
      <c r="G20" s="30"/>
      <c r="H20" s="30"/>
      <c r="I20" s="30"/>
      <c r="J20" s="30"/>
      <c r="K20" s="30"/>
      <c r="L20" s="30"/>
      <c r="M20" s="31"/>
      <c r="N20" s="32"/>
      <c r="O20" s="19">
        <v>34.4</v>
      </c>
      <c r="P20" s="20">
        <f t="shared" si="1"/>
        <v>9.555555555555555</v>
      </c>
      <c r="Q20" s="19">
        <v>38.11</v>
      </c>
      <c r="R20" s="20">
        <f t="shared" si="2"/>
        <v>10.58611111111111</v>
      </c>
      <c r="S20" s="19"/>
      <c r="T20" s="20"/>
      <c r="U20" s="21">
        <v>-17.7</v>
      </c>
      <c r="V20" s="22">
        <v>-16.8</v>
      </c>
      <c r="W20" s="33"/>
      <c r="X20" s="33"/>
      <c r="Y20" s="24"/>
      <c r="Z20" s="25">
        <v>3599.067</v>
      </c>
      <c r="AA20" s="34">
        <f t="shared" si="0"/>
        <v>0</v>
      </c>
      <c r="AB20" s="27" t="str">
        <f t="shared" si="3"/>
        <v> </v>
      </c>
      <c r="AC20" s="35"/>
      <c r="AD20" s="35"/>
      <c r="AE20" s="35"/>
    </row>
    <row r="21" spans="1:31" s="28" customFormat="1" ht="12" customHeight="1">
      <c r="A21" s="14">
        <v>9</v>
      </c>
      <c r="B21" s="36"/>
      <c r="C21" s="37"/>
      <c r="D21" s="37"/>
      <c r="E21" s="37"/>
      <c r="F21" s="37"/>
      <c r="G21" s="37"/>
      <c r="H21" s="37"/>
      <c r="I21" s="37"/>
      <c r="J21" s="37"/>
      <c r="K21" s="37"/>
      <c r="L21" s="37"/>
      <c r="M21" s="38"/>
      <c r="N21" s="39"/>
      <c r="O21" s="19">
        <v>34.4</v>
      </c>
      <c r="P21" s="20">
        <f t="shared" si="1"/>
        <v>9.555555555555555</v>
      </c>
      <c r="Q21" s="19">
        <v>38.11</v>
      </c>
      <c r="R21" s="20">
        <f t="shared" si="2"/>
        <v>10.58611111111111</v>
      </c>
      <c r="S21" s="19"/>
      <c r="T21" s="20"/>
      <c r="U21" s="21">
        <v>-17.2</v>
      </c>
      <c r="V21" s="22">
        <v>-16.3</v>
      </c>
      <c r="W21" s="33"/>
      <c r="X21" s="33"/>
      <c r="Y21" s="24"/>
      <c r="Z21" s="25">
        <v>3083.063</v>
      </c>
      <c r="AA21" s="34">
        <f t="shared" si="0"/>
        <v>0</v>
      </c>
      <c r="AB21" s="27" t="str">
        <f t="shared" si="3"/>
        <v> </v>
      </c>
      <c r="AC21" s="35"/>
      <c r="AD21" s="35"/>
      <c r="AE21" s="35"/>
    </row>
    <row r="22" spans="1:31" s="28" customFormat="1" ht="12" customHeight="1">
      <c r="A22" s="14">
        <v>10</v>
      </c>
      <c r="B22" s="36"/>
      <c r="C22" s="37"/>
      <c r="D22" s="37"/>
      <c r="E22" s="37"/>
      <c r="F22" s="37"/>
      <c r="G22" s="37"/>
      <c r="H22" s="37"/>
      <c r="I22" s="37"/>
      <c r="J22" s="37"/>
      <c r="K22" s="37"/>
      <c r="L22" s="37"/>
      <c r="M22" s="38"/>
      <c r="N22" s="39"/>
      <c r="O22" s="19">
        <v>34.4</v>
      </c>
      <c r="P22" s="20">
        <f t="shared" si="1"/>
        <v>9.555555555555555</v>
      </c>
      <c r="Q22" s="19">
        <v>38.11</v>
      </c>
      <c r="R22" s="20">
        <f t="shared" si="2"/>
        <v>10.58611111111111</v>
      </c>
      <c r="S22" s="19"/>
      <c r="T22" s="20"/>
      <c r="U22" s="21"/>
      <c r="V22" s="22"/>
      <c r="W22" s="33"/>
      <c r="X22" s="33"/>
      <c r="Y22" s="24"/>
      <c r="Z22" s="25">
        <v>2836.379</v>
      </c>
      <c r="AA22" s="34">
        <f t="shared" si="0"/>
        <v>0</v>
      </c>
      <c r="AB22" s="27" t="str">
        <f t="shared" si="3"/>
        <v> </v>
      </c>
      <c r="AC22" s="35"/>
      <c r="AD22" s="35"/>
      <c r="AE22" s="35"/>
    </row>
    <row r="23" spans="1:31" s="28" customFormat="1" ht="12" customHeight="1">
      <c r="A23" s="14">
        <v>11</v>
      </c>
      <c r="B23" s="36"/>
      <c r="C23" s="37"/>
      <c r="D23" s="37"/>
      <c r="E23" s="37"/>
      <c r="F23" s="37"/>
      <c r="G23" s="37"/>
      <c r="H23" s="37"/>
      <c r="I23" s="37"/>
      <c r="J23" s="37"/>
      <c r="K23" s="37"/>
      <c r="L23" s="37"/>
      <c r="M23" s="38"/>
      <c r="N23" s="39"/>
      <c r="O23" s="19">
        <v>34.4</v>
      </c>
      <c r="P23" s="20">
        <f t="shared" si="1"/>
        <v>9.555555555555555</v>
      </c>
      <c r="Q23" s="19">
        <v>38.11</v>
      </c>
      <c r="R23" s="20">
        <f t="shared" si="2"/>
        <v>10.58611111111111</v>
      </c>
      <c r="S23" s="19"/>
      <c r="T23" s="20"/>
      <c r="U23" s="21"/>
      <c r="V23" s="22"/>
      <c r="W23" s="33"/>
      <c r="X23" s="33"/>
      <c r="Y23" s="24"/>
      <c r="Z23" s="25">
        <v>2828.2900000000004</v>
      </c>
      <c r="AA23" s="34">
        <f t="shared" si="0"/>
        <v>0</v>
      </c>
      <c r="AB23" s="27" t="str">
        <f t="shared" si="3"/>
        <v> </v>
      </c>
      <c r="AC23" s="35"/>
      <c r="AD23" s="35"/>
      <c r="AE23" s="35"/>
    </row>
    <row r="24" spans="1:31" s="28" customFormat="1" ht="12" customHeight="1">
      <c r="A24" s="14">
        <v>12</v>
      </c>
      <c r="B24" s="36">
        <v>90.6265</v>
      </c>
      <c r="C24" s="37">
        <v>4.5514</v>
      </c>
      <c r="D24" s="37">
        <v>0.9619</v>
      </c>
      <c r="E24" s="37">
        <v>0.1077</v>
      </c>
      <c r="F24" s="37">
        <v>0.1539</v>
      </c>
      <c r="G24" s="37">
        <v>0.0035</v>
      </c>
      <c r="H24" s="37">
        <v>0.0426</v>
      </c>
      <c r="I24" s="37">
        <v>0.0329</v>
      </c>
      <c r="J24" s="37">
        <v>0.0553</v>
      </c>
      <c r="K24" s="37">
        <v>0.0093</v>
      </c>
      <c r="L24" s="37">
        <v>1.5715</v>
      </c>
      <c r="M24" s="38">
        <v>1.8834</v>
      </c>
      <c r="N24" s="39">
        <v>0.7442</v>
      </c>
      <c r="O24" s="19">
        <v>34.32</v>
      </c>
      <c r="P24" s="20">
        <f t="shared" si="1"/>
        <v>9.533333333333333</v>
      </c>
      <c r="Q24" s="19">
        <v>38.02</v>
      </c>
      <c r="R24" s="20">
        <f t="shared" si="2"/>
        <v>10.561111111111112</v>
      </c>
      <c r="S24" s="19">
        <v>48.37</v>
      </c>
      <c r="T24" s="20">
        <f>S24/3.6</f>
        <v>13.43611111111111</v>
      </c>
      <c r="U24" s="21">
        <v>-17.2</v>
      </c>
      <c r="V24" s="22">
        <v>-16.2</v>
      </c>
      <c r="W24" s="33"/>
      <c r="X24" s="33"/>
      <c r="Y24" s="24"/>
      <c r="Z24" s="25">
        <v>3357.992</v>
      </c>
      <c r="AA24" s="34">
        <f t="shared" si="0"/>
        <v>99.99989999999997</v>
      </c>
      <c r="AB24" s="27" t="str">
        <f t="shared" si="3"/>
        <v> </v>
      </c>
      <c r="AC24" s="35"/>
      <c r="AD24" s="35"/>
      <c r="AE24" s="35"/>
    </row>
    <row r="25" spans="1:31" s="28" customFormat="1" ht="12" customHeight="1">
      <c r="A25" s="14">
        <v>13</v>
      </c>
      <c r="B25" s="36"/>
      <c r="C25" s="37"/>
      <c r="D25" s="37"/>
      <c r="E25" s="37"/>
      <c r="F25" s="37"/>
      <c r="G25" s="37"/>
      <c r="H25" s="37"/>
      <c r="I25" s="37"/>
      <c r="J25" s="37"/>
      <c r="K25" s="37"/>
      <c r="L25" s="37"/>
      <c r="M25" s="38"/>
      <c r="N25" s="39"/>
      <c r="O25" s="19">
        <v>34.32</v>
      </c>
      <c r="P25" s="20">
        <f t="shared" si="1"/>
        <v>9.533333333333333</v>
      </c>
      <c r="Q25" s="19">
        <v>38.02</v>
      </c>
      <c r="R25" s="20">
        <f t="shared" si="2"/>
        <v>10.561111111111112</v>
      </c>
      <c r="S25" s="19"/>
      <c r="T25" s="20"/>
      <c r="U25" s="21">
        <v>-17.4</v>
      </c>
      <c r="V25" s="22">
        <v>-16.9</v>
      </c>
      <c r="W25" s="33"/>
      <c r="X25" s="33"/>
      <c r="Y25" s="24"/>
      <c r="Z25" s="25">
        <v>3726.8930000000005</v>
      </c>
      <c r="AA25" s="34">
        <f t="shared" si="0"/>
        <v>0</v>
      </c>
      <c r="AB25" s="27" t="str">
        <f t="shared" si="3"/>
        <v> </v>
      </c>
      <c r="AC25" s="35"/>
      <c r="AD25" s="35"/>
      <c r="AE25" s="35"/>
    </row>
    <row r="26" spans="1:31" s="28" customFormat="1" ht="12" customHeight="1">
      <c r="A26" s="14">
        <v>14</v>
      </c>
      <c r="B26" s="36"/>
      <c r="C26" s="37"/>
      <c r="D26" s="37"/>
      <c r="E26" s="37"/>
      <c r="F26" s="37"/>
      <c r="G26" s="37"/>
      <c r="H26" s="37"/>
      <c r="I26" s="37"/>
      <c r="J26" s="37"/>
      <c r="K26" s="37"/>
      <c r="L26" s="37"/>
      <c r="M26" s="38"/>
      <c r="N26" s="39"/>
      <c r="O26" s="19">
        <v>34.32</v>
      </c>
      <c r="P26" s="20">
        <f t="shared" si="1"/>
        <v>9.533333333333333</v>
      </c>
      <c r="Q26" s="19">
        <v>38.02</v>
      </c>
      <c r="R26" s="20">
        <f t="shared" si="2"/>
        <v>10.561111111111112</v>
      </c>
      <c r="S26" s="40"/>
      <c r="T26" s="20"/>
      <c r="U26" s="21">
        <v>-17.6</v>
      </c>
      <c r="V26" s="22">
        <v>-16.5</v>
      </c>
      <c r="W26" s="33"/>
      <c r="X26" s="33"/>
      <c r="Y26" s="24"/>
      <c r="Z26" s="25">
        <v>3607.257000000001</v>
      </c>
      <c r="AA26" s="34">
        <f t="shared" si="0"/>
        <v>0</v>
      </c>
      <c r="AB26" s="27" t="str">
        <f t="shared" si="3"/>
        <v> </v>
      </c>
      <c r="AC26" s="35"/>
      <c r="AD26" s="35"/>
      <c r="AE26" s="35"/>
    </row>
    <row r="27" spans="1:31" s="28" customFormat="1" ht="12" customHeight="1">
      <c r="A27" s="14">
        <v>15</v>
      </c>
      <c r="B27" s="36"/>
      <c r="C27" s="37"/>
      <c r="D27" s="37"/>
      <c r="E27" s="37"/>
      <c r="F27" s="37"/>
      <c r="G27" s="37"/>
      <c r="H27" s="37"/>
      <c r="I27" s="37"/>
      <c r="J27" s="37"/>
      <c r="K27" s="37"/>
      <c r="L27" s="37"/>
      <c r="M27" s="38"/>
      <c r="N27" s="39"/>
      <c r="O27" s="19">
        <v>34.32</v>
      </c>
      <c r="P27" s="20">
        <f t="shared" si="1"/>
        <v>9.533333333333333</v>
      </c>
      <c r="Q27" s="19">
        <v>38.02</v>
      </c>
      <c r="R27" s="20">
        <f t="shared" si="2"/>
        <v>10.561111111111112</v>
      </c>
      <c r="S27" s="40"/>
      <c r="T27" s="20"/>
      <c r="U27" s="21">
        <v>-16.9</v>
      </c>
      <c r="V27" s="22">
        <v>-15.7</v>
      </c>
      <c r="W27" s="33"/>
      <c r="X27" s="33"/>
      <c r="Y27" s="24"/>
      <c r="Z27" s="25">
        <v>3711.2150000000006</v>
      </c>
      <c r="AA27" s="34">
        <f t="shared" si="0"/>
        <v>0</v>
      </c>
      <c r="AB27" s="27" t="str">
        <f t="shared" si="3"/>
        <v> </v>
      </c>
      <c r="AC27" s="35"/>
      <c r="AD27" s="35"/>
      <c r="AE27" s="35"/>
    </row>
    <row r="28" spans="1:31" s="28" customFormat="1" ht="12" customHeight="1">
      <c r="A28" s="14">
        <v>16</v>
      </c>
      <c r="B28" s="36"/>
      <c r="C28" s="37"/>
      <c r="D28" s="37"/>
      <c r="E28" s="37"/>
      <c r="F28" s="37"/>
      <c r="G28" s="37"/>
      <c r="H28" s="37"/>
      <c r="I28" s="37"/>
      <c r="J28" s="37"/>
      <c r="K28" s="37"/>
      <c r="L28" s="37"/>
      <c r="M28" s="38"/>
      <c r="N28" s="39"/>
      <c r="O28" s="19">
        <v>34.32</v>
      </c>
      <c r="P28" s="20">
        <f t="shared" si="1"/>
        <v>9.533333333333333</v>
      </c>
      <c r="Q28" s="19">
        <v>38.02</v>
      </c>
      <c r="R28" s="20">
        <f t="shared" si="2"/>
        <v>10.561111111111112</v>
      </c>
      <c r="S28" s="40"/>
      <c r="T28" s="20"/>
      <c r="U28" s="21">
        <v>-17.5</v>
      </c>
      <c r="V28" s="22">
        <v>-16.1</v>
      </c>
      <c r="W28" s="33"/>
      <c r="X28" s="33"/>
      <c r="Y28" s="24"/>
      <c r="Z28" s="25">
        <v>3951.7269999999994</v>
      </c>
      <c r="AA28" s="34">
        <f t="shared" si="0"/>
        <v>0</v>
      </c>
      <c r="AB28" s="27" t="str">
        <f t="shared" si="3"/>
        <v> </v>
      </c>
      <c r="AC28" s="35"/>
      <c r="AD28" s="35"/>
      <c r="AE28" s="35"/>
    </row>
    <row r="29" spans="1:31" s="28" customFormat="1" ht="12" customHeight="1">
      <c r="A29" s="14">
        <v>17</v>
      </c>
      <c r="B29" s="36"/>
      <c r="C29" s="37"/>
      <c r="D29" s="37"/>
      <c r="E29" s="37"/>
      <c r="F29" s="37"/>
      <c r="G29" s="37"/>
      <c r="H29" s="37"/>
      <c r="I29" s="37"/>
      <c r="J29" s="37"/>
      <c r="K29" s="37"/>
      <c r="L29" s="37"/>
      <c r="M29" s="38"/>
      <c r="N29" s="39"/>
      <c r="O29" s="19">
        <v>34.32</v>
      </c>
      <c r="P29" s="20">
        <f t="shared" si="1"/>
        <v>9.533333333333333</v>
      </c>
      <c r="Q29" s="19">
        <v>38.02</v>
      </c>
      <c r="R29" s="20">
        <f t="shared" si="2"/>
        <v>10.561111111111112</v>
      </c>
      <c r="S29" s="40"/>
      <c r="T29" s="20"/>
      <c r="U29" s="21"/>
      <c r="V29" s="22"/>
      <c r="W29" s="33"/>
      <c r="X29" s="33"/>
      <c r="Y29" s="24"/>
      <c r="Z29" s="25">
        <v>3578.0840000000007</v>
      </c>
      <c r="AA29" s="34">
        <f t="shared" si="0"/>
        <v>0</v>
      </c>
      <c r="AB29" s="27" t="str">
        <f t="shared" si="3"/>
        <v> </v>
      </c>
      <c r="AC29" s="35"/>
      <c r="AD29" s="35"/>
      <c r="AE29" s="35"/>
    </row>
    <row r="30" spans="1:31" s="28" customFormat="1" ht="12" customHeight="1">
      <c r="A30" s="14">
        <v>18</v>
      </c>
      <c r="B30" s="36"/>
      <c r="C30" s="37"/>
      <c r="D30" s="37"/>
      <c r="E30" s="37"/>
      <c r="F30" s="37"/>
      <c r="G30" s="37"/>
      <c r="H30" s="37"/>
      <c r="I30" s="37"/>
      <c r="J30" s="37"/>
      <c r="K30" s="37"/>
      <c r="L30" s="37"/>
      <c r="M30" s="38"/>
      <c r="N30" s="39"/>
      <c r="O30" s="19">
        <v>34.32</v>
      </c>
      <c r="P30" s="20">
        <f t="shared" si="1"/>
        <v>9.533333333333333</v>
      </c>
      <c r="Q30" s="19">
        <v>38.02</v>
      </c>
      <c r="R30" s="20">
        <f t="shared" si="2"/>
        <v>10.561111111111112</v>
      </c>
      <c r="S30" s="40"/>
      <c r="T30" s="20"/>
      <c r="U30" s="21"/>
      <c r="V30" s="22"/>
      <c r="W30" s="33"/>
      <c r="X30" s="33"/>
      <c r="Y30" s="24"/>
      <c r="Z30" s="25">
        <v>3546.1480000000006</v>
      </c>
      <c r="AA30" s="34">
        <f t="shared" si="0"/>
        <v>0</v>
      </c>
      <c r="AB30" s="27" t="str">
        <f t="shared" si="3"/>
        <v> </v>
      </c>
      <c r="AC30" s="35"/>
      <c r="AD30" s="35"/>
      <c r="AE30" s="35"/>
    </row>
    <row r="31" spans="1:31" s="28" customFormat="1" ht="12" customHeight="1">
      <c r="A31" s="14">
        <v>19</v>
      </c>
      <c r="B31" s="36">
        <v>90.4801</v>
      </c>
      <c r="C31" s="37">
        <v>4.6022</v>
      </c>
      <c r="D31" s="37">
        <v>0.9634</v>
      </c>
      <c r="E31" s="37">
        <v>0.1096</v>
      </c>
      <c r="F31" s="37">
        <v>0.1592</v>
      </c>
      <c r="G31" s="37">
        <v>0.0038</v>
      </c>
      <c r="H31" s="37">
        <v>0.0448</v>
      </c>
      <c r="I31" s="37">
        <v>0.035</v>
      </c>
      <c r="J31" s="37">
        <v>0.0615</v>
      </c>
      <c r="K31" s="37">
        <v>0.0074</v>
      </c>
      <c r="L31" s="37">
        <v>1.574</v>
      </c>
      <c r="M31" s="38">
        <v>1.9589</v>
      </c>
      <c r="N31" s="39">
        <v>0.7458</v>
      </c>
      <c r="O31" s="19">
        <v>34.33</v>
      </c>
      <c r="P31" s="20">
        <f t="shared" si="1"/>
        <v>9.53611111111111</v>
      </c>
      <c r="Q31" s="19">
        <v>38.03</v>
      </c>
      <c r="R31" s="20">
        <f t="shared" si="2"/>
        <v>10.563888888888888</v>
      </c>
      <c r="S31" s="40">
        <v>48.33</v>
      </c>
      <c r="T31" s="20">
        <f>S31/3.6</f>
        <v>13.424999999999999</v>
      </c>
      <c r="U31" s="21">
        <v>-15.2</v>
      </c>
      <c r="V31" s="22">
        <v>-14</v>
      </c>
      <c r="W31" s="33"/>
      <c r="X31" s="33"/>
      <c r="Y31" s="24"/>
      <c r="Z31" s="25">
        <v>3371.4519999999993</v>
      </c>
      <c r="AA31" s="34">
        <f t="shared" si="0"/>
        <v>99.99989999999997</v>
      </c>
      <c r="AB31" s="27" t="str">
        <f t="shared" si="3"/>
        <v> </v>
      </c>
      <c r="AC31" s="35"/>
      <c r="AD31" s="35"/>
      <c r="AE31" s="35"/>
    </row>
    <row r="32" spans="1:31" s="28" customFormat="1" ht="12" customHeight="1">
      <c r="A32" s="14">
        <v>20</v>
      </c>
      <c r="B32" s="36"/>
      <c r="C32" s="37"/>
      <c r="D32" s="37"/>
      <c r="E32" s="37"/>
      <c r="F32" s="37"/>
      <c r="G32" s="37"/>
      <c r="H32" s="37"/>
      <c r="I32" s="37"/>
      <c r="J32" s="37"/>
      <c r="K32" s="37"/>
      <c r="L32" s="37"/>
      <c r="M32" s="38"/>
      <c r="N32" s="39"/>
      <c r="O32" s="19">
        <v>34.33</v>
      </c>
      <c r="P32" s="20">
        <f t="shared" si="1"/>
        <v>9.53611111111111</v>
      </c>
      <c r="Q32" s="19">
        <v>38.03</v>
      </c>
      <c r="R32" s="20">
        <f t="shared" si="2"/>
        <v>10.563888888888888</v>
      </c>
      <c r="S32" s="40"/>
      <c r="T32" s="20"/>
      <c r="U32" s="21">
        <v>-15.6</v>
      </c>
      <c r="V32" s="22">
        <v>-14</v>
      </c>
      <c r="W32" s="33"/>
      <c r="X32" s="33"/>
      <c r="Y32" s="24"/>
      <c r="Z32" s="25">
        <v>3316.4220000000005</v>
      </c>
      <c r="AA32" s="34">
        <f t="shared" si="0"/>
        <v>0</v>
      </c>
      <c r="AB32" s="27" t="str">
        <f>IF(AA32=100,"ОК"," ")</f>
        <v> </v>
      </c>
      <c r="AC32" s="35"/>
      <c r="AD32" s="35"/>
      <c r="AE32" s="35"/>
    </row>
    <row r="33" spans="1:31" s="28" customFormat="1" ht="12" customHeight="1">
      <c r="A33" s="14">
        <v>21</v>
      </c>
      <c r="B33" s="36"/>
      <c r="C33" s="37"/>
      <c r="D33" s="37"/>
      <c r="E33" s="37"/>
      <c r="F33" s="37"/>
      <c r="G33" s="37"/>
      <c r="H33" s="37"/>
      <c r="I33" s="37"/>
      <c r="J33" s="37"/>
      <c r="K33" s="37"/>
      <c r="L33" s="37"/>
      <c r="M33" s="38"/>
      <c r="N33" s="39"/>
      <c r="O33" s="19">
        <v>34.33</v>
      </c>
      <c r="P33" s="20">
        <f t="shared" si="1"/>
        <v>9.53611111111111</v>
      </c>
      <c r="Q33" s="19">
        <v>38.03</v>
      </c>
      <c r="R33" s="20">
        <f t="shared" si="2"/>
        <v>10.563888888888888</v>
      </c>
      <c r="S33" s="40"/>
      <c r="T33" s="20"/>
      <c r="U33" s="21">
        <v>-15.1</v>
      </c>
      <c r="V33" s="22">
        <v>-14</v>
      </c>
      <c r="W33" s="33"/>
      <c r="X33" s="33"/>
      <c r="Y33" s="24"/>
      <c r="Z33" s="25">
        <v>3377.497</v>
      </c>
      <c r="AA33" s="34">
        <f t="shared" si="0"/>
        <v>0</v>
      </c>
      <c r="AB33" s="27" t="str">
        <f t="shared" si="3"/>
        <v> </v>
      </c>
      <c r="AC33" s="35"/>
      <c r="AD33" s="35"/>
      <c r="AE33" s="35"/>
    </row>
    <row r="34" spans="1:31" s="28" customFormat="1" ht="12" customHeight="1">
      <c r="A34" s="14">
        <v>22</v>
      </c>
      <c r="B34" s="36"/>
      <c r="C34" s="37"/>
      <c r="D34" s="37"/>
      <c r="E34" s="37"/>
      <c r="F34" s="37"/>
      <c r="G34" s="37"/>
      <c r="H34" s="37"/>
      <c r="I34" s="37"/>
      <c r="J34" s="37"/>
      <c r="K34" s="37"/>
      <c r="L34" s="37"/>
      <c r="M34" s="38"/>
      <c r="N34" s="39"/>
      <c r="O34" s="19">
        <v>34.33</v>
      </c>
      <c r="P34" s="20">
        <f t="shared" si="1"/>
        <v>9.53611111111111</v>
      </c>
      <c r="Q34" s="19">
        <v>38.03</v>
      </c>
      <c r="R34" s="20">
        <f t="shared" si="2"/>
        <v>10.563888888888888</v>
      </c>
      <c r="S34" s="40"/>
      <c r="T34" s="20"/>
      <c r="U34" s="21">
        <v>-15</v>
      </c>
      <c r="V34" s="22">
        <v>-14.1</v>
      </c>
      <c r="W34" s="33"/>
      <c r="X34" s="33"/>
      <c r="Y34" s="24"/>
      <c r="Z34" s="25">
        <v>3389.0030000000006</v>
      </c>
      <c r="AA34" s="34">
        <f t="shared" si="0"/>
        <v>0</v>
      </c>
      <c r="AB34" s="27" t="str">
        <f t="shared" si="3"/>
        <v> </v>
      </c>
      <c r="AC34" s="35"/>
      <c r="AD34" s="35"/>
      <c r="AE34" s="35"/>
    </row>
    <row r="35" spans="1:31" s="28" customFormat="1" ht="12" customHeight="1">
      <c r="A35" s="14">
        <v>23</v>
      </c>
      <c r="B35" s="36"/>
      <c r="C35" s="37"/>
      <c r="D35" s="37"/>
      <c r="E35" s="37"/>
      <c r="F35" s="37"/>
      <c r="G35" s="37"/>
      <c r="H35" s="37"/>
      <c r="I35" s="37"/>
      <c r="J35" s="37"/>
      <c r="K35" s="37"/>
      <c r="L35" s="37"/>
      <c r="M35" s="38"/>
      <c r="N35" s="39"/>
      <c r="O35" s="19">
        <v>34.33</v>
      </c>
      <c r="P35" s="20">
        <f t="shared" si="1"/>
        <v>9.53611111111111</v>
      </c>
      <c r="Q35" s="19">
        <v>38.03</v>
      </c>
      <c r="R35" s="20">
        <f t="shared" si="2"/>
        <v>10.563888888888888</v>
      </c>
      <c r="S35" s="40"/>
      <c r="T35" s="20"/>
      <c r="U35" s="21">
        <v>-15.4</v>
      </c>
      <c r="V35" s="22">
        <v>-14.2</v>
      </c>
      <c r="W35" s="33"/>
      <c r="X35" s="33"/>
      <c r="Y35" s="24"/>
      <c r="Z35" s="25">
        <v>3339.687</v>
      </c>
      <c r="AA35" s="34">
        <f t="shared" si="0"/>
        <v>0</v>
      </c>
      <c r="AB35" s="27" t="str">
        <f>IF(AA35=100,"ОК"," ")</f>
        <v> </v>
      </c>
      <c r="AC35" s="35"/>
      <c r="AD35" s="35"/>
      <c r="AE35" s="35"/>
    </row>
    <row r="36" spans="1:31" s="28" customFormat="1" ht="12" customHeight="1">
      <c r="A36" s="14">
        <v>24</v>
      </c>
      <c r="B36" s="36"/>
      <c r="C36" s="37"/>
      <c r="D36" s="37"/>
      <c r="E36" s="37"/>
      <c r="F36" s="37"/>
      <c r="G36" s="37"/>
      <c r="H36" s="37"/>
      <c r="I36" s="37"/>
      <c r="J36" s="37"/>
      <c r="K36" s="37"/>
      <c r="L36" s="37"/>
      <c r="M36" s="38"/>
      <c r="N36" s="39"/>
      <c r="O36" s="19">
        <v>34.33</v>
      </c>
      <c r="P36" s="20">
        <f t="shared" si="1"/>
        <v>9.53611111111111</v>
      </c>
      <c r="Q36" s="19">
        <v>38.03</v>
      </c>
      <c r="R36" s="20">
        <f t="shared" si="2"/>
        <v>10.563888888888888</v>
      </c>
      <c r="S36" s="40"/>
      <c r="T36" s="20"/>
      <c r="U36" s="21"/>
      <c r="V36" s="22"/>
      <c r="W36" s="33"/>
      <c r="X36" s="33"/>
      <c r="Y36" s="24"/>
      <c r="Z36" s="25">
        <v>3247.8999999999996</v>
      </c>
      <c r="AA36" s="34">
        <f t="shared" si="0"/>
        <v>0</v>
      </c>
      <c r="AB36" s="27" t="str">
        <f t="shared" si="3"/>
        <v> </v>
      </c>
      <c r="AC36" s="35"/>
      <c r="AD36" s="35"/>
      <c r="AE36" s="35"/>
    </row>
    <row r="37" spans="1:31" s="28" customFormat="1" ht="12" customHeight="1">
      <c r="A37" s="14">
        <v>25</v>
      </c>
      <c r="B37" s="36"/>
      <c r="C37" s="37"/>
      <c r="D37" s="37"/>
      <c r="E37" s="37"/>
      <c r="F37" s="37"/>
      <c r="G37" s="37"/>
      <c r="H37" s="37"/>
      <c r="I37" s="37"/>
      <c r="J37" s="37"/>
      <c r="K37" s="37"/>
      <c r="L37" s="37"/>
      <c r="M37" s="38"/>
      <c r="N37" s="39"/>
      <c r="O37" s="19">
        <v>34.33</v>
      </c>
      <c r="P37" s="20">
        <f t="shared" si="1"/>
        <v>9.53611111111111</v>
      </c>
      <c r="Q37" s="19">
        <v>38.03</v>
      </c>
      <c r="R37" s="20">
        <f t="shared" si="2"/>
        <v>10.563888888888888</v>
      </c>
      <c r="S37" s="40"/>
      <c r="T37" s="20"/>
      <c r="U37" s="21"/>
      <c r="V37" s="22"/>
      <c r="W37" s="33"/>
      <c r="X37" s="33"/>
      <c r="Y37" s="24"/>
      <c r="Z37" s="25">
        <v>3196.9249999999993</v>
      </c>
      <c r="AA37" s="34">
        <f t="shared" si="0"/>
        <v>0</v>
      </c>
      <c r="AB37" s="27" t="str">
        <f t="shared" si="3"/>
        <v> </v>
      </c>
      <c r="AC37" s="35"/>
      <c r="AD37" s="35"/>
      <c r="AE37" s="35"/>
    </row>
    <row r="38" spans="1:31" s="28" customFormat="1" ht="12" customHeight="1">
      <c r="A38" s="14">
        <v>26</v>
      </c>
      <c r="B38" s="36">
        <v>90.1612</v>
      </c>
      <c r="C38" s="37">
        <v>4.7492</v>
      </c>
      <c r="D38" s="37">
        <v>1.0373</v>
      </c>
      <c r="E38" s="37">
        <v>0.1136</v>
      </c>
      <c r="F38" s="37">
        <v>0.1712</v>
      </c>
      <c r="G38" s="37">
        <v>0.0035</v>
      </c>
      <c r="H38" s="37">
        <v>0.0471</v>
      </c>
      <c r="I38" s="37">
        <v>0.0375</v>
      </c>
      <c r="J38" s="37">
        <v>0.0661</v>
      </c>
      <c r="K38" s="37">
        <v>0.0078</v>
      </c>
      <c r="L38" s="37">
        <v>1.574</v>
      </c>
      <c r="M38" s="38">
        <v>2.0315</v>
      </c>
      <c r="N38" s="39">
        <v>0.7489</v>
      </c>
      <c r="O38" s="40">
        <v>34.4</v>
      </c>
      <c r="P38" s="20">
        <f t="shared" si="1"/>
        <v>9.555555555555555</v>
      </c>
      <c r="Q38" s="40">
        <v>38.11</v>
      </c>
      <c r="R38" s="20">
        <f t="shared" si="2"/>
        <v>10.58611111111111</v>
      </c>
      <c r="S38" s="40">
        <v>48.33</v>
      </c>
      <c r="T38" s="20">
        <f>S38/3.6</f>
        <v>13.424999999999999</v>
      </c>
      <c r="U38" s="21">
        <v>-15.7</v>
      </c>
      <c r="V38" s="22">
        <v>-14.8</v>
      </c>
      <c r="W38" s="41" t="s">
        <v>38</v>
      </c>
      <c r="X38" s="33" t="s">
        <v>39</v>
      </c>
      <c r="Y38" s="24" t="s">
        <v>40</v>
      </c>
      <c r="Z38" s="25">
        <v>3038.363</v>
      </c>
      <c r="AA38" s="34">
        <f t="shared" si="0"/>
        <v>100</v>
      </c>
      <c r="AB38" s="27"/>
      <c r="AC38" s="35"/>
      <c r="AD38" s="35"/>
      <c r="AE38" s="35"/>
    </row>
    <row r="39" spans="1:31" s="28" customFormat="1" ht="12" customHeight="1">
      <c r="A39" s="14">
        <v>27</v>
      </c>
      <c r="B39" s="36"/>
      <c r="C39" s="37"/>
      <c r="D39" s="37"/>
      <c r="E39" s="37"/>
      <c r="F39" s="37"/>
      <c r="G39" s="37"/>
      <c r="H39" s="37"/>
      <c r="I39" s="37"/>
      <c r="J39" s="37"/>
      <c r="K39" s="37"/>
      <c r="L39" s="37"/>
      <c r="M39" s="38"/>
      <c r="N39" s="39"/>
      <c r="O39" s="40">
        <v>34.4</v>
      </c>
      <c r="P39" s="20">
        <f t="shared" si="1"/>
        <v>9.555555555555555</v>
      </c>
      <c r="Q39" s="40">
        <v>38.11</v>
      </c>
      <c r="R39" s="20">
        <f t="shared" si="2"/>
        <v>10.58611111111111</v>
      </c>
      <c r="S39" s="40"/>
      <c r="T39" s="20"/>
      <c r="U39" s="21">
        <v>-15.5</v>
      </c>
      <c r="V39" s="22">
        <v>-12.2</v>
      </c>
      <c r="W39" s="33"/>
      <c r="X39" s="33"/>
      <c r="Y39" s="24"/>
      <c r="Z39" s="25">
        <v>2984.338</v>
      </c>
      <c r="AA39" s="34">
        <f t="shared" si="0"/>
        <v>0</v>
      </c>
      <c r="AB39" s="27" t="str">
        <f t="shared" si="3"/>
        <v> </v>
      </c>
      <c r="AC39" s="35"/>
      <c r="AD39" s="35"/>
      <c r="AE39" s="35"/>
    </row>
    <row r="40" spans="1:31" s="28" customFormat="1" ht="12" customHeight="1">
      <c r="A40" s="14">
        <v>28</v>
      </c>
      <c r="B40" s="36"/>
      <c r="C40" s="37"/>
      <c r="D40" s="37"/>
      <c r="E40" s="37"/>
      <c r="F40" s="37"/>
      <c r="G40" s="37"/>
      <c r="H40" s="37"/>
      <c r="I40" s="37"/>
      <c r="J40" s="37"/>
      <c r="K40" s="37"/>
      <c r="L40" s="37"/>
      <c r="M40" s="38"/>
      <c r="N40" s="39"/>
      <c r="O40" s="40">
        <v>34.4</v>
      </c>
      <c r="P40" s="20">
        <f t="shared" si="1"/>
        <v>9.555555555555555</v>
      </c>
      <c r="Q40" s="40">
        <v>38.11</v>
      </c>
      <c r="R40" s="20">
        <f t="shared" si="2"/>
        <v>10.58611111111111</v>
      </c>
      <c r="S40" s="40"/>
      <c r="T40" s="20"/>
      <c r="U40" s="21">
        <v>-15.5</v>
      </c>
      <c r="V40" s="22">
        <v>-13.4</v>
      </c>
      <c r="W40" s="41"/>
      <c r="X40" s="33"/>
      <c r="Y40" s="24"/>
      <c r="Z40" s="25">
        <v>3167.055</v>
      </c>
      <c r="AA40" s="34">
        <f t="shared" si="0"/>
        <v>0</v>
      </c>
      <c r="AB40" s="27" t="str">
        <f t="shared" si="3"/>
        <v> </v>
      </c>
      <c r="AC40" s="35"/>
      <c r="AD40" s="35"/>
      <c r="AE40" s="35"/>
    </row>
    <row r="41" spans="1:31" s="28" customFormat="1" ht="12" customHeight="1">
      <c r="A41" s="14">
        <v>29</v>
      </c>
      <c r="B41" s="36"/>
      <c r="C41" s="37"/>
      <c r="D41" s="37"/>
      <c r="E41" s="37"/>
      <c r="F41" s="37"/>
      <c r="G41" s="37"/>
      <c r="H41" s="37"/>
      <c r="I41" s="37"/>
      <c r="J41" s="37"/>
      <c r="K41" s="37"/>
      <c r="L41" s="37"/>
      <c r="M41" s="38"/>
      <c r="N41" s="39"/>
      <c r="O41" s="40">
        <v>34.4</v>
      </c>
      <c r="P41" s="20">
        <f t="shared" si="1"/>
        <v>9.555555555555555</v>
      </c>
      <c r="Q41" s="40">
        <v>38.11</v>
      </c>
      <c r="R41" s="20">
        <f t="shared" si="2"/>
        <v>10.58611111111111</v>
      </c>
      <c r="S41" s="40"/>
      <c r="T41" s="20"/>
      <c r="U41" s="21">
        <v>-15.5</v>
      </c>
      <c r="V41" s="22">
        <v>-13.8</v>
      </c>
      <c r="W41" s="33"/>
      <c r="X41" s="33"/>
      <c r="Y41" s="24"/>
      <c r="Z41" s="25">
        <v>3313.589</v>
      </c>
      <c r="AA41" s="34">
        <f t="shared" si="0"/>
        <v>0</v>
      </c>
      <c r="AB41" s="27" t="str">
        <f t="shared" si="3"/>
        <v> </v>
      </c>
      <c r="AC41" s="35"/>
      <c r="AD41" s="35"/>
      <c r="AE41" s="35"/>
    </row>
    <row r="42" spans="1:31" s="28" customFormat="1" ht="12" customHeight="1">
      <c r="A42" s="67">
        <v>30</v>
      </c>
      <c r="B42" s="68"/>
      <c r="C42" s="69"/>
      <c r="D42" s="69"/>
      <c r="E42" s="69"/>
      <c r="F42" s="69"/>
      <c r="G42" s="69"/>
      <c r="H42" s="69"/>
      <c r="I42" s="69"/>
      <c r="J42" s="69"/>
      <c r="K42" s="69"/>
      <c r="L42" s="69"/>
      <c r="M42" s="70"/>
      <c r="N42" s="71"/>
      <c r="O42" s="40">
        <v>34.4</v>
      </c>
      <c r="P42" s="20">
        <f t="shared" si="1"/>
        <v>9.555555555555555</v>
      </c>
      <c r="Q42" s="40">
        <v>38.11</v>
      </c>
      <c r="R42" s="20">
        <f t="shared" si="2"/>
        <v>10.58611111111111</v>
      </c>
      <c r="S42" s="72"/>
      <c r="T42" s="47"/>
      <c r="U42" s="73">
        <v>-15</v>
      </c>
      <c r="V42" s="74">
        <v>-14.2</v>
      </c>
      <c r="W42" s="75"/>
      <c r="X42" s="75"/>
      <c r="Y42" s="76"/>
      <c r="Z42" s="53">
        <v>3167.055</v>
      </c>
      <c r="AA42" s="34"/>
      <c r="AB42" s="27"/>
      <c r="AC42" s="35"/>
      <c r="AD42" s="35"/>
      <c r="AE42" s="35"/>
    </row>
    <row r="43" spans="1:31" s="28" customFormat="1" ht="12" customHeight="1" thickBot="1">
      <c r="A43" s="42">
        <v>31</v>
      </c>
      <c r="B43" s="43"/>
      <c r="C43" s="44"/>
      <c r="D43" s="44"/>
      <c r="E43" s="44"/>
      <c r="F43" s="44"/>
      <c r="G43" s="44"/>
      <c r="H43" s="44"/>
      <c r="I43" s="44"/>
      <c r="J43" s="44"/>
      <c r="K43" s="44"/>
      <c r="L43" s="44"/>
      <c r="M43" s="45"/>
      <c r="N43" s="46"/>
      <c r="O43" s="40">
        <v>34.4</v>
      </c>
      <c r="P43" s="47">
        <f t="shared" si="1"/>
        <v>9.555555555555555</v>
      </c>
      <c r="Q43" s="40">
        <v>38.11</v>
      </c>
      <c r="R43" s="47">
        <f t="shared" si="2"/>
        <v>10.58611111111111</v>
      </c>
      <c r="S43" s="48"/>
      <c r="T43" s="49"/>
      <c r="U43" s="50"/>
      <c r="V43" s="51"/>
      <c r="W43" s="51"/>
      <c r="X43" s="51"/>
      <c r="Y43" s="52"/>
      <c r="Z43" s="53">
        <v>3295.537</v>
      </c>
      <c r="AA43" s="34">
        <f t="shared" si="0"/>
        <v>0</v>
      </c>
      <c r="AB43" s="27" t="str">
        <f t="shared" si="3"/>
        <v> </v>
      </c>
      <c r="AC43" s="35"/>
      <c r="AD43" s="35"/>
      <c r="AE43" s="35"/>
    </row>
    <row r="44" spans="1:26" ht="19.5" customHeight="1" thickBot="1">
      <c r="A44" s="54"/>
      <c r="B44" s="55"/>
      <c r="C44" s="55"/>
      <c r="D44" s="55"/>
      <c r="E44" s="55"/>
      <c r="F44" s="55"/>
      <c r="G44" s="55"/>
      <c r="H44" s="88" t="s">
        <v>41</v>
      </c>
      <c r="I44" s="89"/>
      <c r="J44" s="89"/>
      <c r="K44" s="89"/>
      <c r="L44" s="89"/>
      <c r="M44" s="89"/>
      <c r="N44" s="90"/>
      <c r="O44" s="56">
        <f>SUMPRODUCT(O13:O43,Z13:Z43)/SUM(Z13:Z43)</f>
        <v>34.358675877148904</v>
      </c>
      <c r="P44" s="56">
        <f>SUMPRODUCT(P13:P43,Z13:Z43)/SUM(Z13:Z43)</f>
        <v>9.544076632541357</v>
      </c>
      <c r="Q44" s="56">
        <f>SUMPRODUCT(Q13:Q43,Z13:Z43)/SUM(Z13:Z43)</f>
        <v>38.06402973582965</v>
      </c>
      <c r="R44" s="57">
        <f>SUMPRODUCT(R13:R43,Z13:Z43)/SUM(Z13:Z43)</f>
        <v>10.573341593286015</v>
      </c>
      <c r="S44" s="55"/>
      <c r="T44" s="55"/>
      <c r="U44" s="55"/>
      <c r="V44" s="55"/>
      <c r="W44" s="55"/>
      <c r="X44" s="55"/>
      <c r="Y44" s="55"/>
      <c r="Z44" s="58">
        <f>SUM(Z13:Z43)</f>
        <v>104857.34000000001</v>
      </c>
    </row>
    <row r="45" spans="1:26" ht="13.5" customHeight="1">
      <c r="A45" s="59"/>
      <c r="B45" s="59"/>
      <c r="C45" s="59"/>
      <c r="D45" s="59"/>
      <c r="E45" s="59"/>
      <c r="F45" s="59"/>
      <c r="G45" s="59"/>
      <c r="H45" s="59"/>
      <c r="I45" s="59"/>
      <c r="J45" s="59"/>
      <c r="K45" s="59"/>
      <c r="L45" s="59"/>
      <c r="M45" s="59"/>
      <c r="N45" s="59"/>
      <c r="O45" s="59"/>
      <c r="P45" s="59"/>
      <c r="Q45" s="59"/>
      <c r="R45" s="59"/>
      <c r="T45" s="60"/>
      <c r="U45" s="60"/>
      <c r="V45" s="60"/>
      <c r="W45" s="77" t="s">
        <v>42</v>
      </c>
      <c r="X45" s="77"/>
      <c r="Y45" s="78"/>
      <c r="Z45" s="66">
        <v>0.695</v>
      </c>
    </row>
    <row r="46" spans="2:26" ht="15" customHeight="1" thickBot="1">
      <c r="B46" s="9" t="s">
        <v>43</v>
      </c>
      <c r="C46" s="61"/>
      <c r="D46" s="61"/>
      <c r="E46" s="61"/>
      <c r="F46" s="61"/>
      <c r="G46" s="61"/>
      <c r="H46" s="61"/>
      <c r="I46" s="61"/>
      <c r="J46" s="61" t="s">
        <v>44</v>
      </c>
      <c r="K46" s="61"/>
      <c r="L46" s="61"/>
      <c r="M46" s="62"/>
      <c r="N46" s="62"/>
      <c r="O46" s="61"/>
      <c r="P46" s="79" t="s">
        <v>52</v>
      </c>
      <c r="Q46" s="79"/>
      <c r="T46" s="63"/>
      <c r="U46" s="63"/>
      <c r="V46" s="63"/>
      <c r="W46" s="80" t="s">
        <v>45</v>
      </c>
      <c r="X46" s="80"/>
      <c r="Y46" s="81"/>
      <c r="Z46" s="64">
        <f>Z44-Z45</f>
        <v>104856.645</v>
      </c>
    </row>
    <row r="47" spans="2:17" ht="11.25" customHeight="1">
      <c r="B47" s="61"/>
      <c r="C47" s="61"/>
      <c r="D47" s="9"/>
      <c r="E47" s="61"/>
      <c r="F47" s="61"/>
      <c r="G47" s="61"/>
      <c r="H47" s="61"/>
      <c r="I47" s="61"/>
      <c r="J47" s="61"/>
      <c r="K47" s="61"/>
      <c r="L47" s="61"/>
      <c r="M47" s="9"/>
      <c r="N47" s="61"/>
      <c r="O47" s="61"/>
      <c r="P47" s="61"/>
      <c r="Q47" s="9"/>
    </row>
    <row r="48" spans="2:17" ht="15">
      <c r="B48" s="9" t="s">
        <v>46</v>
      </c>
      <c r="C48" s="61"/>
      <c r="D48" s="61"/>
      <c r="E48" s="61"/>
      <c r="F48" s="61"/>
      <c r="G48" s="61"/>
      <c r="H48" s="61"/>
      <c r="I48" s="61"/>
      <c r="J48" s="61" t="s">
        <v>47</v>
      </c>
      <c r="K48" s="61"/>
      <c r="L48" s="61"/>
      <c r="M48" s="62"/>
      <c r="N48" s="62"/>
      <c r="O48" s="61"/>
      <c r="P48" s="79" t="s">
        <v>52</v>
      </c>
      <c r="Q48" s="79"/>
    </row>
    <row r="49" spans="2:17" ht="9.75" customHeight="1">
      <c r="B49" s="61"/>
      <c r="C49" s="61"/>
      <c r="D49" s="61"/>
      <c r="E49" s="9"/>
      <c r="F49" s="61"/>
      <c r="G49" s="61"/>
      <c r="H49" s="61"/>
      <c r="I49" s="61"/>
      <c r="J49" s="61"/>
      <c r="K49" s="61"/>
      <c r="L49" s="61"/>
      <c r="M49" s="9"/>
      <c r="N49" s="61"/>
      <c r="O49" s="61"/>
      <c r="P49" s="61"/>
      <c r="Q49" s="9"/>
    </row>
    <row r="50" spans="2:17" ht="15">
      <c r="B50" s="9" t="s">
        <v>48</v>
      </c>
      <c r="C50" s="61"/>
      <c r="D50" s="61"/>
      <c r="E50" s="61"/>
      <c r="F50" s="61"/>
      <c r="G50" s="61"/>
      <c r="H50" s="61"/>
      <c r="I50" s="61"/>
      <c r="J50" s="61" t="s">
        <v>49</v>
      </c>
      <c r="K50" s="61"/>
      <c r="L50" s="61"/>
      <c r="M50" s="62"/>
      <c r="N50" s="62"/>
      <c r="O50" s="61"/>
      <c r="P50" s="79" t="s">
        <v>52</v>
      </c>
      <c r="Q50" s="79"/>
    </row>
    <row r="51" spans="5:19" ht="10.5" customHeight="1">
      <c r="E51" s="65"/>
      <c r="N51" s="28"/>
      <c r="O51" s="28"/>
      <c r="P51" s="28"/>
      <c r="Q51" s="28"/>
      <c r="R51" s="28"/>
      <c r="S51" s="65"/>
    </row>
  </sheetData>
  <sheetProtection/>
  <mergeCells count="36">
    <mergeCell ref="X1:Z1"/>
    <mergeCell ref="H3:Z6"/>
    <mergeCell ref="A9:A12"/>
    <mergeCell ref="B9:M10"/>
    <mergeCell ref="N9:T9"/>
    <mergeCell ref="U9:U12"/>
    <mergeCell ref="V9:V12"/>
    <mergeCell ref="W9:W12"/>
    <mergeCell ref="X9:X12"/>
    <mergeCell ref="O11:O12"/>
    <mergeCell ref="Y9:Y12"/>
    <mergeCell ref="Z9:Z12"/>
    <mergeCell ref="N10:N12"/>
    <mergeCell ref="B11:B12"/>
    <mergeCell ref="C11:C12"/>
    <mergeCell ref="D11:D12"/>
    <mergeCell ref="E11:E12"/>
    <mergeCell ref="F11:F12"/>
    <mergeCell ref="G11:G12"/>
    <mergeCell ref="H44:N44"/>
    <mergeCell ref="I11:I12"/>
    <mergeCell ref="J11:J12"/>
    <mergeCell ref="K11:K12"/>
    <mergeCell ref="L11:L12"/>
    <mergeCell ref="M11:M12"/>
    <mergeCell ref="H11:H12"/>
    <mergeCell ref="W45:Y45"/>
    <mergeCell ref="P46:Q46"/>
    <mergeCell ref="W46:Y46"/>
    <mergeCell ref="P48:Q48"/>
    <mergeCell ref="P50:Q50"/>
    <mergeCell ref="P11:P12"/>
    <mergeCell ref="Q11:Q12"/>
    <mergeCell ref="R11:R12"/>
    <mergeCell ref="S11:S12"/>
    <mergeCell ref="T11:T12"/>
  </mergeCells>
  <printOptions/>
  <pageMargins left="0.5905511811023623" right="0.1968503937007874" top="0" bottom="0" header="0.5118110236220472" footer="0.5118110236220472"/>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Клименко Инна Анатольевна</dc:creator>
  <cp:keywords/>
  <dc:description/>
  <cp:lastModifiedBy>Клименко Инна Анатольевна</cp:lastModifiedBy>
  <cp:lastPrinted>2015-10-01T10:17:59Z</cp:lastPrinted>
  <dcterms:created xsi:type="dcterms:W3CDTF">2008-07-10T10:58:09Z</dcterms:created>
  <dcterms:modified xsi:type="dcterms:W3CDTF">2017-01-06T09:56:05Z</dcterms:modified>
  <cp:category/>
  <cp:version/>
  <cp:contentType/>
  <cp:contentStatus/>
</cp:coreProperties>
</file>