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20115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W39" i="1" l="1"/>
  <c r="W40" i="1"/>
  <c r="Q22" i="1" l="1"/>
  <c r="T22" i="1"/>
  <c r="T40" i="1" l="1"/>
  <c r="Q40" i="1"/>
  <c r="T39" i="1"/>
  <c r="Q39" i="1"/>
  <c r="W33" i="1" l="1"/>
  <c r="T33" i="1"/>
  <c r="Q33" i="1"/>
  <c r="W11" i="1" l="1"/>
  <c r="T11" i="1"/>
  <c r="Q11" i="1"/>
  <c r="W26" i="1"/>
  <c r="W27" i="1"/>
  <c r="W28" i="1"/>
  <c r="W29" i="1"/>
  <c r="W30" i="1"/>
  <c r="W31" i="1"/>
  <c r="T26" i="1"/>
  <c r="T27" i="1"/>
  <c r="T28" i="1"/>
  <c r="T29" i="1"/>
  <c r="T30" i="1"/>
  <c r="T31" i="1"/>
  <c r="Q26" i="1"/>
  <c r="Q27" i="1"/>
  <c r="Q28" i="1"/>
  <c r="Q29" i="1"/>
  <c r="Q30" i="1"/>
  <c r="Q31" i="1"/>
  <c r="W22" i="1"/>
  <c r="W23" i="1"/>
  <c r="W24" i="1"/>
  <c r="T23" i="1"/>
  <c r="T24" i="1"/>
  <c r="Q23" i="1"/>
  <c r="Q24" i="1"/>
  <c r="W13" i="1"/>
  <c r="W14" i="1"/>
  <c r="W15" i="1"/>
  <c r="W16" i="1"/>
  <c r="W17" i="1"/>
  <c r="T13" i="1"/>
  <c r="T14" i="1"/>
  <c r="T15" i="1"/>
  <c r="T16" i="1"/>
  <c r="T17" i="1"/>
  <c r="Q13" i="1"/>
  <c r="Q14" i="1"/>
  <c r="Q15" i="1"/>
  <c r="Q16" i="1"/>
  <c r="Q17" i="1"/>
  <c r="W12" i="1" l="1"/>
  <c r="T12" i="1"/>
  <c r="Q12" i="1"/>
  <c r="W32" i="1" l="1"/>
  <c r="T32" i="1"/>
  <c r="Q32" i="1"/>
  <c r="W25" i="1" l="1"/>
  <c r="W21" i="1"/>
  <c r="W20" i="1"/>
  <c r="W19" i="1"/>
  <c r="W18" i="1"/>
  <c r="T25" i="1"/>
  <c r="T21" i="1"/>
  <c r="T20" i="1"/>
  <c r="T19" i="1"/>
  <c r="T18" i="1"/>
  <c r="Q25" i="1"/>
  <c r="Q21" i="1"/>
  <c r="Q20" i="1"/>
  <c r="Q19" i="1"/>
  <c r="Q18" i="1"/>
  <c r="T36" i="1" l="1"/>
  <c r="AB42" i="1" l="1"/>
  <c r="O42" i="1" l="1"/>
  <c r="W36" i="1"/>
  <c r="W35" i="1"/>
  <c r="W34" i="1"/>
  <c r="T38" i="1"/>
  <c r="T37" i="1"/>
  <c r="T35" i="1"/>
  <c r="T34" i="1"/>
  <c r="Q34" i="1"/>
  <c r="Q35" i="1"/>
  <c r="Q36" i="1"/>
  <c r="Q37" i="1"/>
  <c r="Q38" i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D28" i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8" i="1"/>
  <c r="AE27" i="1"/>
  <c r="AE26" i="1"/>
  <c r="AE15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<sst xmlns="http://schemas.openxmlformats.org/spreadsheetml/2006/main" count="70" uniqueCount="61">
  <si>
    <t>Число місяця</t>
  </si>
  <si>
    <t xml:space="preserve">Компонентний склад, % мол. </t>
  </si>
  <si>
    <t>Температура точки роси вуглеводнів,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</si>
  <si>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</si>
  <si>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</si>
  <si>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</si>
  <si>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</si>
  <si>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</si>
  <si>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</si>
  <si>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</si>
  <si>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</si>
  <si>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</si>
  <si>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</si>
  <si>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</si>
  <si>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</si>
  <si>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</si>
  <si>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</si>
  <si>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</si>
  <si>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</si>
  <si>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</si>
  <si>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</si>
  <si>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</si>
  <si>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</si>
  <si>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</si>
  <si>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</si>
  <si>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</si>
  <si>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</si>
  <si>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</si>
  <si>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</si>
  <si>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</si>
  <si>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</si>
  <si>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</si>
  <si>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</si>
  <si>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</si>
  <si>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</si>
  <si>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</si>
  <si>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</si>
  <si>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</si>
  <si>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</si>
  <si>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</si>
  <si>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</si>
  <si>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</si>
  <si>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</si>
  <si>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</si>
  <si>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</si>
  <si>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Об'єм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</si>
  <si>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Місячний об'єм газу, тис. м</t>
    </r>
    <r>
      <rPr>
        <vertAlign val="superscript"/>
        <sz val="11"/>
        <color theme="1"/>
        <rFont val="Times New Roman"/>
        <family val="1"/>
        <charset val="204"/>
      </rPr>
      <t>3</t>
    </r>
  </si>
  <si>
    <t>Філія "УМГ "ХАРКІВТРАНСГАЗ"</t>
  </si>
  <si>
    <t>Пролетарське ВУПЗГ</t>
  </si>
  <si>
    <t>Завідувач лабораторії</t>
  </si>
  <si>
    <t>Рекунович В.В.</t>
  </si>
  <si>
    <t>Інженер з метрології ІІ кат</t>
  </si>
  <si>
    <t>Поліщук О.С.</t>
  </si>
  <si>
    <t>Начальник Пролетарського ВУПЗГ</t>
  </si>
  <si>
    <t>Андрусів В.М.</t>
  </si>
  <si>
    <t>відсутні</t>
  </si>
  <si>
    <t>переданого Пролетарським ВУПЗГ УМГ "ХАРКІВТРАНСГАЗ" та прийнятого ПАТ"ДНІПРОПЕТРОВСЬКГАЗ"</t>
  </si>
  <si>
    <r>
      <t xml:space="preserve">Свідоцтво про атестацію </t>
    </r>
    <r>
      <rPr>
        <b/>
        <sz val="10"/>
        <rFont val="Arial"/>
        <family val="2"/>
        <charset val="204"/>
      </rPr>
      <t>№ПЧ-07-0/1158-2014</t>
    </r>
    <r>
      <rPr>
        <sz val="10"/>
        <rFont val="Arial"/>
        <family val="2"/>
        <charset val="204"/>
      </rPr>
      <t xml:space="preserve"> чинне до </t>
    </r>
    <r>
      <rPr>
        <b/>
        <sz val="10"/>
        <rFont val="Arial"/>
        <family val="2"/>
        <charset val="204"/>
      </rPr>
      <t>22.10.2017 р.</t>
    </r>
  </si>
  <si>
    <t>маршрут № 642</t>
  </si>
  <si>
    <t xml:space="preserve"> АГРС 1/3  за період з 01.12.2016 року по 31.12.2016 року </t>
  </si>
  <si>
    <t>03.01.2017р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</si>
</sst>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protection locked="0"/>
    </xf>
    <xf numFmtId="0" fontId="0" fillId="0" borderId="9" xfId="0" applyBorder="1" applyProtection="1"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8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7" fillId="0" borderId="0" xfId="0" applyFont="1"/>
    <xf numFmtId="0" fontId="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8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16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13" fillId="0" borderId="9" xfId="0" applyFont="1" applyBorder="1" applyAlignment="1" applyProtection="1">
      <protection locked="0"/>
    </xf>
    <xf numFmtId="0" fontId="13" fillId="0" borderId="9" xfId="0" applyFont="1" applyBorder="1" applyAlignment="1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/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8" fillId="0" borderId="9" xfId="0" applyFont="1" applyBorder="1" applyAlignment="1"/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</xf>
    <xf numFmtId="165" fontId="2" fillId="0" borderId="5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I21" zoomScaleNormal="100" zoomScaleSheetLayoutView="100" workbookViewId="0">
      <selection activeCell="AC45" sqref="AC45"/>
    </sheetView>
  </sheetViews>
  <sheetFormatPr defaultRowHeight="15" x14ac:dyDescent="0.25"/>
  <cols>
    <col min="1" max="1" width="4.85546875" style="1" customWidth="1"/>
    <col min="2" max="14" width="7.28515625" style="1" customWidth="1"/>
    <col min="15" max="23" width="6.140625" style="1" customWidth="1"/>
    <col min="24" max="25" width="6" style="1" customWidth="1"/>
    <col min="26" max="26" width="7.5703125" style="1" customWidth="1"/>
    <col min="27" max="27" width="6.140625" style="1" customWidth="1"/>
    <col min="28" max="28" width="7.28515625" style="1" customWidth="1"/>
    <col min="29" max="29" width="10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20.25" x14ac:dyDescent="0.25">
      <c r="A1" s="38" t="s">
        <v>32</v>
      </c>
      <c r="B1" s="2"/>
      <c r="C1" s="2"/>
      <c r="D1" s="2"/>
      <c r="M1" s="41" t="s">
        <v>16</v>
      </c>
    </row>
    <row r="2" spans="1:34" ht="18.75" x14ac:dyDescent="0.3">
      <c r="A2" s="38" t="s">
        <v>47</v>
      </c>
      <c r="B2" s="2"/>
      <c r="C2" s="12"/>
      <c r="D2" s="2"/>
      <c r="F2" s="2"/>
      <c r="G2" s="2"/>
      <c r="H2" s="2"/>
      <c r="I2" s="2"/>
      <c r="J2" s="69" t="s">
        <v>56</v>
      </c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4" ht="13.5" customHeight="1" x14ac:dyDescent="0.25">
      <c r="A3" s="38" t="s">
        <v>48</v>
      </c>
      <c r="C3" s="3"/>
      <c r="F3" s="2"/>
      <c r="G3" s="2"/>
      <c r="H3" s="2"/>
      <c r="I3" s="2"/>
      <c r="J3" s="2"/>
      <c r="K3" s="29"/>
      <c r="L3" s="4"/>
      <c r="M3" s="4"/>
      <c r="N3" s="4"/>
      <c r="O3" s="93" t="s">
        <v>58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34" ht="18.75" x14ac:dyDescent="0.3">
      <c r="A4" s="39" t="s">
        <v>33</v>
      </c>
      <c r="G4" s="2"/>
      <c r="H4" s="2"/>
      <c r="I4" s="2"/>
      <c r="K4" s="94" t="s">
        <v>59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1:34" x14ac:dyDescent="0.25">
      <c r="A5" s="39" t="s">
        <v>57</v>
      </c>
      <c r="F5" s="2"/>
      <c r="G5" s="2"/>
      <c r="H5" s="2"/>
      <c r="J5" s="4"/>
      <c r="K5" s="35"/>
      <c r="L5" s="4"/>
      <c r="M5" s="80"/>
      <c r="N5" s="80"/>
      <c r="O5" s="80"/>
      <c r="P5" s="80"/>
      <c r="Q5" s="80"/>
      <c r="R5" s="80"/>
      <c r="S5" s="80"/>
      <c r="T5" s="80"/>
      <c r="U5" s="79"/>
      <c r="V5" s="79"/>
      <c r="W5" s="77"/>
      <c r="X5" s="78"/>
      <c r="Y5" s="78"/>
      <c r="Z5" s="36"/>
      <c r="AA5" s="77"/>
      <c r="AB5" s="78"/>
      <c r="AC5" s="78"/>
    </row>
    <row r="6" spans="1:34" ht="5.25" customHeight="1" x14ac:dyDescent="0.25"/>
    <row r="7" spans="1:34" ht="26.25" customHeight="1" x14ac:dyDescent="0.25">
      <c r="A7" s="76" t="s">
        <v>0</v>
      </c>
      <c r="B7" s="87" t="s">
        <v>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98" t="s">
        <v>42</v>
      </c>
      <c r="O7" s="99"/>
      <c r="P7" s="99"/>
      <c r="Q7" s="99"/>
      <c r="R7" s="99"/>
      <c r="S7" s="99"/>
      <c r="T7" s="99"/>
      <c r="U7" s="99"/>
      <c r="V7" s="99"/>
      <c r="W7" s="100"/>
      <c r="X7" s="82" t="s">
        <v>37</v>
      </c>
      <c r="Y7" s="81" t="s">
        <v>2</v>
      </c>
      <c r="Z7" s="84" t="s">
        <v>29</v>
      </c>
      <c r="AA7" s="84" t="s">
        <v>30</v>
      </c>
      <c r="AB7" s="76" t="s">
        <v>31</v>
      </c>
      <c r="AC7" s="76" t="s">
        <v>45</v>
      </c>
    </row>
    <row r="8" spans="1:34" ht="16.5" customHeight="1" x14ac:dyDescent="0.25">
      <c r="A8" s="76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73" t="s">
        <v>38</v>
      </c>
      <c r="O8" s="18" t="s">
        <v>40</v>
      </c>
      <c r="P8" s="19"/>
      <c r="Q8" s="19"/>
      <c r="R8" s="19"/>
      <c r="S8" s="19"/>
      <c r="T8" s="19"/>
      <c r="U8" s="19"/>
      <c r="V8" s="19" t="s">
        <v>41</v>
      </c>
      <c r="W8" s="20"/>
      <c r="X8" s="82"/>
      <c r="Y8" s="81"/>
      <c r="Z8" s="84"/>
      <c r="AA8" s="84"/>
      <c r="AB8" s="76"/>
      <c r="AC8" s="83"/>
    </row>
    <row r="9" spans="1:34" ht="15" customHeight="1" x14ac:dyDescent="0.25">
      <c r="A9" s="76"/>
      <c r="B9" s="73" t="s">
        <v>3</v>
      </c>
      <c r="C9" s="73" t="s">
        <v>4</v>
      </c>
      <c r="D9" s="73" t="s">
        <v>5</v>
      </c>
      <c r="E9" s="73" t="s">
        <v>6</v>
      </c>
      <c r="F9" s="73" t="s">
        <v>7</v>
      </c>
      <c r="G9" s="73" t="s">
        <v>8</v>
      </c>
      <c r="H9" s="73" t="s">
        <v>9</v>
      </c>
      <c r="I9" s="73" t="s">
        <v>10</v>
      </c>
      <c r="J9" s="73" t="s">
        <v>11</v>
      </c>
      <c r="K9" s="73" t="s">
        <v>12</v>
      </c>
      <c r="L9" s="73" t="s">
        <v>13</v>
      </c>
      <c r="M9" s="85" t="s">
        <v>14</v>
      </c>
      <c r="N9" s="63"/>
      <c r="O9" s="63" t="s">
        <v>43</v>
      </c>
      <c r="P9" s="63" t="s">
        <v>22</v>
      </c>
      <c r="Q9" s="63" t="s">
        <v>23</v>
      </c>
      <c r="R9" s="63" t="s">
        <v>44</v>
      </c>
      <c r="S9" s="63" t="s">
        <v>24</v>
      </c>
      <c r="T9" s="63" t="s">
        <v>25</v>
      </c>
      <c r="U9" s="63" t="s">
        <v>39</v>
      </c>
      <c r="V9" s="63" t="s">
        <v>26</v>
      </c>
      <c r="W9" s="63" t="s">
        <v>27</v>
      </c>
      <c r="X9" s="76"/>
      <c r="Y9" s="81"/>
      <c r="Z9" s="84"/>
      <c r="AA9" s="84"/>
      <c r="AB9" s="76"/>
      <c r="AC9" s="83"/>
    </row>
    <row r="10" spans="1:34" ht="92.25" customHeight="1" x14ac:dyDescent="0.25">
      <c r="A10" s="76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86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76"/>
      <c r="Y10" s="81"/>
      <c r="Z10" s="84"/>
      <c r="AA10" s="84"/>
      <c r="AB10" s="76"/>
      <c r="AC10" s="83"/>
    </row>
    <row r="11" spans="1:34" x14ac:dyDescent="0.25">
      <c r="A11" s="10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0"/>
      <c r="P11" s="50">
        <v>34.74</v>
      </c>
      <c r="Q11" s="56">
        <f t="shared" ref="Q11:Q17" si="0">P11/3.6</f>
        <v>9.65</v>
      </c>
      <c r="R11" s="37"/>
      <c r="S11" s="50">
        <v>38.479999999999997</v>
      </c>
      <c r="T11" s="56">
        <f t="shared" ref="T11:T17" si="1">S11/3.6</f>
        <v>10.688888888888888</v>
      </c>
      <c r="U11" s="53"/>
      <c r="V11" s="52"/>
      <c r="W11" s="56">
        <f t="shared" ref="W11:W17" si="2">V11/3.6</f>
        <v>0</v>
      </c>
      <c r="X11" s="10"/>
      <c r="Y11" s="10"/>
      <c r="Z11" s="10"/>
      <c r="AA11" s="10"/>
      <c r="AB11" s="10"/>
      <c r="AC11" s="28">
        <v>0.51090000000000002</v>
      </c>
      <c r="AD11" s="14">
        <f t="shared" ref="AD11:AD41" si="3">SUM(B11:M11)+$K$42+$N$42</f>
        <v>0</v>
      </c>
      <c r="AE11" s="15" t="str">
        <f>IF(AD11=100,"ОК"," ")</f>
        <v xml:space="preserve"> </v>
      </c>
      <c r="AF11" s="8"/>
      <c r="AG11" s="8"/>
      <c r="AH11" s="8"/>
    </row>
    <row r="12" spans="1:34" x14ac:dyDescent="0.25">
      <c r="A12" s="10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  <c r="P12" s="50">
        <v>34.74</v>
      </c>
      <c r="Q12" s="56">
        <f t="shared" si="0"/>
        <v>9.65</v>
      </c>
      <c r="R12" s="37"/>
      <c r="S12" s="50">
        <v>38.479999999999997</v>
      </c>
      <c r="T12" s="56">
        <f t="shared" si="1"/>
        <v>10.688888888888888</v>
      </c>
      <c r="U12" s="52"/>
      <c r="V12" s="52"/>
      <c r="W12" s="56">
        <f t="shared" si="2"/>
        <v>0</v>
      </c>
      <c r="X12" s="10"/>
      <c r="Y12" s="10"/>
      <c r="Z12" s="11"/>
      <c r="AA12" s="10"/>
      <c r="AB12" s="10"/>
      <c r="AC12" s="28">
        <v>0.57110000000000005</v>
      </c>
      <c r="AD12" s="14">
        <f t="shared" si="3"/>
        <v>0</v>
      </c>
      <c r="AE12" s="15" t="str">
        <f>IF(AD12=100,"ОК"," ")</f>
        <v xml:space="preserve"> </v>
      </c>
      <c r="AF12" s="8"/>
      <c r="AG12" s="8"/>
      <c r="AH12" s="8"/>
    </row>
    <row r="13" spans="1:34" x14ac:dyDescent="0.25">
      <c r="A13" s="10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0"/>
      <c r="P13" s="50">
        <v>34.74</v>
      </c>
      <c r="Q13" s="56">
        <f t="shared" si="0"/>
        <v>9.65</v>
      </c>
      <c r="R13" s="37"/>
      <c r="S13" s="50">
        <v>38.479999999999997</v>
      </c>
      <c r="T13" s="56">
        <f t="shared" si="1"/>
        <v>10.688888888888888</v>
      </c>
      <c r="U13" s="52"/>
      <c r="V13" s="52"/>
      <c r="W13" s="56">
        <f t="shared" si="2"/>
        <v>0</v>
      </c>
      <c r="X13" s="10"/>
      <c r="Y13" s="10"/>
      <c r="Z13" s="10"/>
      <c r="AA13" s="10"/>
      <c r="AB13" s="10"/>
      <c r="AC13" s="28">
        <v>0.60670000000000002</v>
      </c>
      <c r="AD13" s="14">
        <f t="shared" si="3"/>
        <v>0</v>
      </c>
      <c r="AE13" s="15" t="str">
        <f>IF(AD13=100,"ОК"," ")</f>
        <v xml:space="preserve"> </v>
      </c>
      <c r="AF13" s="8"/>
      <c r="AG13" s="8"/>
      <c r="AH13" s="8"/>
    </row>
    <row r="14" spans="1:34" x14ac:dyDescent="0.25">
      <c r="A14" s="10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/>
      <c r="P14" s="50">
        <v>34.74</v>
      </c>
      <c r="Q14" s="56">
        <f t="shared" si="0"/>
        <v>9.65</v>
      </c>
      <c r="R14" s="37"/>
      <c r="S14" s="50">
        <v>38.479999999999997</v>
      </c>
      <c r="T14" s="56">
        <f t="shared" si="1"/>
        <v>10.688888888888888</v>
      </c>
      <c r="U14" s="52"/>
      <c r="V14" s="52"/>
      <c r="W14" s="56">
        <f t="shared" si="2"/>
        <v>0</v>
      </c>
      <c r="X14" s="10"/>
      <c r="Y14" s="10"/>
      <c r="Z14" s="10"/>
      <c r="AA14" s="10"/>
      <c r="AB14" s="10"/>
      <c r="AC14" s="28">
        <v>0.57450000000000001</v>
      </c>
      <c r="AD14" s="14">
        <f t="shared" si="3"/>
        <v>0</v>
      </c>
      <c r="AE14" s="15" t="str">
        <f t="shared" ref="AE14:AE41" si="4">IF(AD14=100,"ОК"," ")</f>
        <v xml:space="preserve"> </v>
      </c>
      <c r="AF14" s="8"/>
      <c r="AG14" s="8"/>
      <c r="AH14" s="8"/>
    </row>
    <row r="15" spans="1:34" s="34" customFormat="1" x14ac:dyDescent="0.25">
      <c r="A15" s="42">
        <v>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2"/>
      <c r="P15" s="50">
        <v>34.74</v>
      </c>
      <c r="Q15" s="57">
        <f t="shared" si="0"/>
        <v>9.65</v>
      </c>
      <c r="R15" s="44"/>
      <c r="S15" s="50">
        <v>38.479999999999997</v>
      </c>
      <c r="T15" s="57">
        <f t="shared" si="1"/>
        <v>10.688888888888888</v>
      </c>
      <c r="U15" s="44"/>
      <c r="V15" s="44"/>
      <c r="W15" s="57">
        <f t="shared" si="2"/>
        <v>0</v>
      </c>
      <c r="X15" s="42"/>
      <c r="Y15" s="42"/>
      <c r="Z15" s="42"/>
      <c r="AA15" s="42"/>
      <c r="AB15" s="42"/>
      <c r="AC15" s="45">
        <v>0.97840000000000005</v>
      </c>
      <c r="AD15" s="31">
        <f t="shared" si="3"/>
        <v>0</v>
      </c>
      <c r="AE15" s="32" t="str">
        <f t="shared" si="4"/>
        <v xml:space="preserve"> </v>
      </c>
      <c r="AF15" s="33"/>
      <c r="AG15" s="33"/>
      <c r="AH15" s="33"/>
    </row>
    <row r="16" spans="1:34" s="49" customFormat="1" x14ac:dyDescent="0.25">
      <c r="A16" s="42">
        <v>6</v>
      </c>
      <c r="B16" s="43">
        <v>93.810199999999995</v>
      </c>
      <c r="C16" s="43">
        <v>3.3026</v>
      </c>
      <c r="D16" s="43">
        <v>1.0155000000000001</v>
      </c>
      <c r="E16" s="43">
        <v>0.1343</v>
      </c>
      <c r="F16" s="43">
        <v>0.17130000000000001</v>
      </c>
      <c r="G16" s="43">
        <v>6.9999999999999999E-4</v>
      </c>
      <c r="H16" s="43">
        <v>3.09E-2</v>
      </c>
      <c r="I16" s="43">
        <v>2.9100000000000001E-2</v>
      </c>
      <c r="J16" s="43">
        <v>5.79E-2</v>
      </c>
      <c r="K16" s="43">
        <v>7.3000000000000001E-3</v>
      </c>
      <c r="L16" s="43">
        <v>1.1719999999999999</v>
      </c>
      <c r="M16" s="43">
        <v>0.26829999999999998</v>
      </c>
      <c r="N16" s="43">
        <v>0.71699999999999997</v>
      </c>
      <c r="O16" s="42"/>
      <c r="P16" s="55">
        <v>34.711300000000001</v>
      </c>
      <c r="Q16" s="54">
        <f t="shared" si="0"/>
        <v>9.6420277777777788</v>
      </c>
      <c r="R16" s="55"/>
      <c r="S16" s="55">
        <v>38.450000000000003</v>
      </c>
      <c r="T16" s="54">
        <f t="shared" si="1"/>
        <v>10.680555555555555</v>
      </c>
      <c r="U16" s="55"/>
      <c r="V16" s="55">
        <v>49.834000000000003</v>
      </c>
      <c r="W16" s="54">
        <f t="shared" si="2"/>
        <v>13.842777777777778</v>
      </c>
      <c r="X16" s="42">
        <v>-16.2</v>
      </c>
      <c r="Y16" s="42">
        <v>-2.1</v>
      </c>
      <c r="Z16" s="42">
        <v>1E-4</v>
      </c>
      <c r="AA16" s="42">
        <v>3.0000000000000001E-3</v>
      </c>
      <c r="AB16" s="42"/>
      <c r="AC16" s="45">
        <v>0.90920000000000001</v>
      </c>
      <c r="AD16" s="46">
        <f t="shared" si="3"/>
        <v>100.00009999999999</v>
      </c>
      <c r="AE16" s="47" t="str">
        <f t="shared" si="4"/>
        <v xml:space="preserve"> </v>
      </c>
      <c r="AF16" s="48"/>
      <c r="AG16" s="48"/>
      <c r="AH16" s="48"/>
    </row>
    <row r="17" spans="1:34" s="49" customFormat="1" x14ac:dyDescent="0.25">
      <c r="A17" s="42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>
        <v>34.711300000000001</v>
      </c>
      <c r="Q17" s="57">
        <f t="shared" si="0"/>
        <v>9.6420277777777788</v>
      </c>
      <c r="R17" s="44"/>
      <c r="S17" s="44">
        <v>38.450000000000003</v>
      </c>
      <c r="T17" s="57">
        <f t="shared" si="1"/>
        <v>10.680555555555555</v>
      </c>
      <c r="U17" s="44"/>
      <c r="V17" s="44"/>
      <c r="W17" s="57">
        <f t="shared" si="2"/>
        <v>0</v>
      </c>
      <c r="X17" s="59"/>
      <c r="Y17" s="42"/>
      <c r="Z17" s="42"/>
      <c r="AA17" s="42"/>
      <c r="AC17" s="45">
        <v>1.0660000000000001</v>
      </c>
      <c r="AD17" s="46">
        <f t="shared" si="3"/>
        <v>0</v>
      </c>
      <c r="AE17" s="47" t="str">
        <f t="shared" si="4"/>
        <v xml:space="preserve"> </v>
      </c>
      <c r="AF17" s="48"/>
      <c r="AG17" s="48"/>
      <c r="AH17" s="48"/>
    </row>
    <row r="18" spans="1:34" s="49" customFormat="1" x14ac:dyDescent="0.25">
      <c r="A18" s="42">
        <v>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4">
        <v>34.711300000000001</v>
      </c>
      <c r="Q18" s="57">
        <f t="shared" ref="Q18:Q31" si="5">P18/3.6</f>
        <v>9.6420277777777788</v>
      </c>
      <c r="R18" s="44"/>
      <c r="S18" s="44">
        <v>38.450000000000003</v>
      </c>
      <c r="T18" s="57">
        <f t="shared" ref="T18:T31" si="6">S18/3.6</f>
        <v>10.680555555555555</v>
      </c>
      <c r="U18" s="44"/>
      <c r="V18" s="44"/>
      <c r="W18" s="57">
        <f t="shared" ref="W18:W31" si="7">V18/3.6</f>
        <v>0</v>
      </c>
      <c r="X18" s="42"/>
      <c r="Y18" s="42"/>
      <c r="Z18" s="42"/>
      <c r="AA18" s="42"/>
      <c r="AB18" s="42"/>
      <c r="AC18" s="45">
        <v>0.95069999999999999</v>
      </c>
      <c r="AD18" s="46">
        <f t="shared" si="3"/>
        <v>0</v>
      </c>
      <c r="AE18" s="47" t="str">
        <f t="shared" si="4"/>
        <v xml:space="preserve"> </v>
      </c>
      <c r="AF18" s="48"/>
      <c r="AG18" s="48"/>
      <c r="AH18" s="48"/>
    </row>
    <row r="19" spans="1:34" s="49" customFormat="1" x14ac:dyDescent="0.25">
      <c r="A19" s="42">
        <v>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44">
        <v>34.711300000000001</v>
      </c>
      <c r="Q19" s="57">
        <f t="shared" si="5"/>
        <v>9.6420277777777788</v>
      </c>
      <c r="R19" s="44"/>
      <c r="S19" s="44">
        <v>38.450000000000003</v>
      </c>
      <c r="T19" s="57">
        <f t="shared" si="6"/>
        <v>10.680555555555555</v>
      </c>
      <c r="U19" s="44"/>
      <c r="V19" s="44"/>
      <c r="W19" s="57">
        <f t="shared" si="7"/>
        <v>0</v>
      </c>
      <c r="X19" s="42"/>
      <c r="Y19" s="42"/>
      <c r="Z19" s="42"/>
      <c r="AA19" s="42"/>
      <c r="AB19" s="42"/>
      <c r="AC19" s="45">
        <v>0.81479999999999997</v>
      </c>
      <c r="AD19" s="46">
        <f t="shared" si="3"/>
        <v>0</v>
      </c>
      <c r="AE19" s="47" t="str">
        <f t="shared" si="4"/>
        <v xml:space="preserve"> </v>
      </c>
      <c r="AF19" s="48"/>
      <c r="AG19" s="48"/>
      <c r="AH19" s="48"/>
    </row>
    <row r="20" spans="1:34" s="49" customFormat="1" x14ac:dyDescent="0.25">
      <c r="A20" s="42">
        <v>10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4">
        <v>34.711300000000001</v>
      </c>
      <c r="Q20" s="57">
        <f t="shared" si="5"/>
        <v>9.6420277777777788</v>
      </c>
      <c r="R20" s="44"/>
      <c r="S20" s="44">
        <v>38.450000000000003</v>
      </c>
      <c r="T20" s="57">
        <f t="shared" si="6"/>
        <v>10.680555555555555</v>
      </c>
      <c r="U20" s="44"/>
      <c r="V20" s="44"/>
      <c r="W20" s="57">
        <f t="shared" si="7"/>
        <v>0</v>
      </c>
      <c r="X20" s="42"/>
      <c r="Y20" s="42"/>
      <c r="Z20" s="42"/>
      <c r="AA20" s="42"/>
      <c r="AB20" s="42"/>
      <c r="AC20" s="45">
        <v>0.83289999999999997</v>
      </c>
      <c r="AD20" s="46">
        <f t="shared" si="3"/>
        <v>0</v>
      </c>
      <c r="AE20" s="47" t="str">
        <f t="shared" si="4"/>
        <v xml:space="preserve"> </v>
      </c>
      <c r="AF20" s="48"/>
      <c r="AG20" s="48"/>
      <c r="AH20" s="48"/>
    </row>
    <row r="21" spans="1:34" s="49" customFormat="1" x14ac:dyDescent="0.25">
      <c r="A21" s="42">
        <v>11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4">
        <v>34.711300000000001</v>
      </c>
      <c r="Q21" s="57">
        <f t="shared" si="5"/>
        <v>9.6420277777777788</v>
      </c>
      <c r="R21" s="44"/>
      <c r="S21" s="44">
        <v>38.450000000000003</v>
      </c>
      <c r="T21" s="57">
        <f t="shared" si="6"/>
        <v>10.680555555555555</v>
      </c>
      <c r="U21" s="44"/>
      <c r="V21" s="44"/>
      <c r="W21" s="57">
        <f t="shared" si="7"/>
        <v>0</v>
      </c>
      <c r="X21" s="42"/>
      <c r="Y21" s="42"/>
      <c r="Z21" s="42"/>
      <c r="AA21" s="42"/>
      <c r="AB21" s="42"/>
      <c r="AC21" s="45">
        <v>0.77749999999999997</v>
      </c>
      <c r="AD21" s="46">
        <f t="shared" si="3"/>
        <v>0</v>
      </c>
      <c r="AE21" s="47" t="str">
        <f t="shared" si="4"/>
        <v xml:space="preserve"> </v>
      </c>
      <c r="AF21" s="48"/>
      <c r="AG21" s="48"/>
      <c r="AH21" s="48"/>
    </row>
    <row r="22" spans="1:34" s="49" customFormat="1" x14ac:dyDescent="0.25">
      <c r="A22" s="42">
        <v>12</v>
      </c>
      <c r="B22" s="58">
        <v>93.866100000000003</v>
      </c>
      <c r="C22" s="58">
        <v>3.2738999999999998</v>
      </c>
      <c r="D22" s="58">
        <v>1.0013000000000001</v>
      </c>
      <c r="E22" s="58">
        <v>0.13250000000000001</v>
      </c>
      <c r="F22" s="58">
        <v>0.1666</v>
      </c>
      <c r="G22" s="58">
        <v>8.9999999999999998E-4</v>
      </c>
      <c r="H22" s="58">
        <v>2.9000000000000001E-2</v>
      </c>
      <c r="I22" s="58">
        <v>2.69E-2</v>
      </c>
      <c r="J22" s="58">
        <v>6.4299999999999996E-2</v>
      </c>
      <c r="K22" s="58">
        <v>8.8000000000000005E-3</v>
      </c>
      <c r="L22" s="58">
        <v>1.1644000000000001</v>
      </c>
      <c r="M22" s="58">
        <v>0.26519999999999999</v>
      </c>
      <c r="N22" s="58">
        <v>0.71660000000000001</v>
      </c>
      <c r="O22" s="55"/>
      <c r="P22" s="55">
        <v>34.698799999999999</v>
      </c>
      <c r="Q22" s="54">
        <f t="shared" si="5"/>
        <v>9.6385555555555555</v>
      </c>
      <c r="R22" s="55"/>
      <c r="S22" s="55">
        <v>38.436700000000002</v>
      </c>
      <c r="T22" s="54">
        <f t="shared" si="6"/>
        <v>10.676861111111112</v>
      </c>
      <c r="U22" s="55"/>
      <c r="V22" s="55">
        <v>49.831200000000003</v>
      </c>
      <c r="W22" s="54">
        <f t="shared" si="7"/>
        <v>13.842000000000001</v>
      </c>
      <c r="X22" s="55"/>
      <c r="Y22" s="55"/>
      <c r="Z22" s="42"/>
      <c r="AA22" s="42"/>
      <c r="AB22" s="42"/>
      <c r="AC22" s="45">
        <v>0.8528</v>
      </c>
      <c r="AD22" s="46">
        <f t="shared" si="3"/>
        <v>99.999899999999982</v>
      </c>
      <c r="AE22" s="47" t="str">
        <f t="shared" si="4"/>
        <v xml:space="preserve"> </v>
      </c>
      <c r="AF22" s="48"/>
      <c r="AG22" s="48"/>
      <c r="AH22" s="48"/>
    </row>
    <row r="23" spans="1:34" s="49" customFormat="1" x14ac:dyDescent="0.25">
      <c r="A23" s="42">
        <v>13</v>
      </c>
      <c r="B23" s="43">
        <v>93.710400000000007</v>
      </c>
      <c r="C23" s="43">
        <v>3.3475999999999999</v>
      </c>
      <c r="D23" s="43">
        <v>1.0288999999999999</v>
      </c>
      <c r="E23" s="43">
        <v>0.13669999999999999</v>
      </c>
      <c r="F23" s="43">
        <v>0.17299999999999999</v>
      </c>
      <c r="G23" s="43">
        <v>1.2999999999999999E-3</v>
      </c>
      <c r="H23" s="43">
        <v>3.1099999999999999E-2</v>
      </c>
      <c r="I23" s="43">
        <v>2.92E-2</v>
      </c>
      <c r="J23" s="43">
        <v>7.8399999999999997E-2</v>
      </c>
      <c r="K23" s="43">
        <v>1.03E-2</v>
      </c>
      <c r="L23" s="43">
        <v>1.1829000000000001</v>
      </c>
      <c r="M23" s="43">
        <v>0.2702</v>
      </c>
      <c r="N23" s="43">
        <v>0.71819999999999995</v>
      </c>
      <c r="O23" s="42"/>
      <c r="P23" s="55">
        <v>34.755499999999998</v>
      </c>
      <c r="Q23" s="54">
        <f t="shared" si="5"/>
        <v>9.6543055555555544</v>
      </c>
      <c r="R23" s="55"/>
      <c r="S23" s="55">
        <v>38.497100000000003</v>
      </c>
      <c r="T23" s="54">
        <f t="shared" si="6"/>
        <v>10.69363888888889</v>
      </c>
      <c r="U23" s="55"/>
      <c r="V23" s="55">
        <v>49.852800000000002</v>
      </c>
      <c r="W23" s="54">
        <f t="shared" si="7"/>
        <v>13.848000000000001</v>
      </c>
      <c r="X23" s="42">
        <v>-20.399999999999999</v>
      </c>
      <c r="Y23" s="42">
        <v>-8.5</v>
      </c>
      <c r="Z23" s="42"/>
      <c r="AA23" s="42"/>
      <c r="AB23" s="60" t="s">
        <v>55</v>
      </c>
      <c r="AC23" s="45">
        <v>0.87470000000000003</v>
      </c>
      <c r="AD23" s="46">
        <f t="shared" si="3"/>
        <v>100.00000000000001</v>
      </c>
      <c r="AE23" s="47" t="str">
        <f t="shared" si="4"/>
        <v>ОК</v>
      </c>
      <c r="AF23" s="48"/>
      <c r="AG23" s="48"/>
      <c r="AH23" s="48"/>
    </row>
    <row r="24" spans="1:34" s="49" customFormat="1" x14ac:dyDescent="0.25">
      <c r="A24" s="42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2"/>
      <c r="P24" s="44">
        <v>34.755499999999998</v>
      </c>
      <c r="Q24" s="57">
        <f t="shared" si="5"/>
        <v>9.6543055555555544</v>
      </c>
      <c r="R24" s="44"/>
      <c r="S24" s="44">
        <v>38.497100000000003</v>
      </c>
      <c r="T24" s="57">
        <f t="shared" si="6"/>
        <v>10.69363888888889</v>
      </c>
      <c r="U24" s="44"/>
      <c r="V24" s="44"/>
      <c r="W24" s="57">
        <f t="shared" si="7"/>
        <v>0</v>
      </c>
      <c r="X24" s="42"/>
      <c r="Y24" s="42"/>
      <c r="Z24" s="42"/>
      <c r="AA24" s="42"/>
      <c r="AB24" s="42"/>
      <c r="AC24" s="45">
        <v>0.84470000000000001</v>
      </c>
      <c r="AD24" s="46">
        <f t="shared" si="3"/>
        <v>0</v>
      </c>
      <c r="AE24" s="47" t="str">
        <f t="shared" si="4"/>
        <v xml:space="preserve"> </v>
      </c>
      <c r="AF24" s="48"/>
      <c r="AG24" s="48"/>
      <c r="AH24" s="48"/>
    </row>
    <row r="25" spans="1:34" x14ac:dyDescent="0.25">
      <c r="A25" s="10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0"/>
      <c r="P25" s="44">
        <v>34.755499999999998</v>
      </c>
      <c r="Q25" s="56">
        <f t="shared" si="5"/>
        <v>9.6543055555555544</v>
      </c>
      <c r="R25" s="37"/>
      <c r="S25" s="44">
        <v>38.497100000000003</v>
      </c>
      <c r="T25" s="56">
        <f t="shared" si="6"/>
        <v>10.69363888888889</v>
      </c>
      <c r="U25" s="37"/>
      <c r="V25" s="37"/>
      <c r="W25" s="56">
        <f t="shared" si="7"/>
        <v>0</v>
      </c>
      <c r="X25" s="10"/>
      <c r="Y25" s="10"/>
      <c r="Z25" s="10"/>
      <c r="AA25" s="10"/>
      <c r="AB25" s="10"/>
      <c r="AC25" s="28">
        <v>0.91739999999999999</v>
      </c>
      <c r="AD25" s="14">
        <f t="shared" si="3"/>
        <v>0</v>
      </c>
      <c r="AE25" s="15" t="str">
        <f t="shared" si="4"/>
        <v xml:space="preserve"> </v>
      </c>
      <c r="AF25" s="8"/>
      <c r="AG25" s="8"/>
      <c r="AH25" s="8"/>
    </row>
    <row r="26" spans="1:34" x14ac:dyDescent="0.25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/>
      <c r="P26" s="44">
        <v>34.755499999999998</v>
      </c>
      <c r="Q26" s="56">
        <f t="shared" si="5"/>
        <v>9.6543055555555544</v>
      </c>
      <c r="R26" s="37"/>
      <c r="S26" s="44">
        <v>38.497100000000003</v>
      </c>
      <c r="T26" s="56">
        <f t="shared" si="6"/>
        <v>10.69363888888889</v>
      </c>
      <c r="U26" s="37"/>
      <c r="V26" s="37"/>
      <c r="W26" s="56">
        <f t="shared" si="7"/>
        <v>0</v>
      </c>
      <c r="X26" s="10"/>
      <c r="Y26" s="10"/>
      <c r="Z26" s="10"/>
      <c r="AA26" s="10"/>
      <c r="AB26" s="10"/>
      <c r="AC26" s="28">
        <v>0.98270000000000002</v>
      </c>
      <c r="AD26" s="14">
        <f t="shared" si="3"/>
        <v>0</v>
      </c>
      <c r="AE26" s="15" t="str">
        <f t="shared" si="4"/>
        <v xml:space="preserve"> </v>
      </c>
      <c r="AF26" s="8"/>
      <c r="AG26" s="8"/>
      <c r="AH26" s="8"/>
    </row>
    <row r="27" spans="1:34" x14ac:dyDescent="0.25">
      <c r="A27" s="10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/>
      <c r="P27" s="44">
        <v>34.755499999999998</v>
      </c>
      <c r="Q27" s="56">
        <f t="shared" si="5"/>
        <v>9.6543055555555544</v>
      </c>
      <c r="R27" s="37"/>
      <c r="S27" s="44">
        <v>38.497100000000003</v>
      </c>
      <c r="T27" s="56">
        <f t="shared" si="6"/>
        <v>10.69363888888889</v>
      </c>
      <c r="U27" s="37"/>
      <c r="V27" s="37"/>
      <c r="W27" s="56">
        <f t="shared" si="7"/>
        <v>0</v>
      </c>
      <c r="X27" s="10"/>
      <c r="Y27" s="10"/>
      <c r="Z27" s="10"/>
      <c r="AA27" s="10"/>
      <c r="AB27" s="10"/>
      <c r="AC27" s="28">
        <v>0.92669999999999997</v>
      </c>
      <c r="AD27" s="14">
        <f t="shared" si="3"/>
        <v>0</v>
      </c>
      <c r="AE27" s="15" t="str">
        <f t="shared" si="4"/>
        <v xml:space="preserve"> </v>
      </c>
      <c r="AF27" s="8"/>
      <c r="AG27" s="8"/>
      <c r="AH27" s="8"/>
    </row>
    <row r="28" spans="1:34" x14ac:dyDescent="0.25">
      <c r="A28" s="10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/>
      <c r="P28" s="44">
        <v>34.755499999999998</v>
      </c>
      <c r="Q28" s="56">
        <f t="shared" si="5"/>
        <v>9.6543055555555544</v>
      </c>
      <c r="R28" s="37"/>
      <c r="S28" s="44">
        <v>38.497100000000003</v>
      </c>
      <c r="T28" s="56">
        <f t="shared" si="6"/>
        <v>10.69363888888889</v>
      </c>
      <c r="U28" s="37"/>
      <c r="V28" s="37"/>
      <c r="W28" s="56">
        <f t="shared" si="7"/>
        <v>0</v>
      </c>
      <c r="X28" s="10"/>
      <c r="Y28" s="10"/>
      <c r="Z28" s="10"/>
      <c r="AA28" s="10"/>
      <c r="AB28" s="10"/>
      <c r="AC28" s="28">
        <v>0.93959999999999999</v>
      </c>
      <c r="AD28" s="14">
        <f t="shared" si="3"/>
        <v>0</v>
      </c>
      <c r="AE28" s="15" t="str">
        <f t="shared" si="4"/>
        <v xml:space="preserve"> </v>
      </c>
      <c r="AF28" s="8"/>
      <c r="AG28" s="8"/>
      <c r="AH28" s="8"/>
    </row>
    <row r="29" spans="1:34" s="49" customFormat="1" x14ac:dyDescent="0.25">
      <c r="A29" s="42">
        <v>19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2"/>
      <c r="P29" s="44">
        <v>34.755499999999998</v>
      </c>
      <c r="Q29" s="57">
        <f t="shared" si="5"/>
        <v>9.6543055555555544</v>
      </c>
      <c r="R29" s="44"/>
      <c r="S29" s="44">
        <v>38.497100000000003</v>
      </c>
      <c r="T29" s="57">
        <f t="shared" si="6"/>
        <v>10.69363888888889</v>
      </c>
      <c r="U29" s="44"/>
      <c r="V29" s="44"/>
      <c r="W29" s="57">
        <f t="shared" si="7"/>
        <v>0</v>
      </c>
      <c r="X29" s="42"/>
      <c r="Y29" s="42"/>
      <c r="Z29" s="42"/>
      <c r="AA29" s="42"/>
      <c r="AB29" s="42"/>
      <c r="AC29" s="45">
        <v>0.89410000000000001</v>
      </c>
      <c r="AD29" s="46">
        <f t="shared" si="3"/>
        <v>0</v>
      </c>
      <c r="AE29" s="47" t="str">
        <f t="shared" si="4"/>
        <v xml:space="preserve"> </v>
      </c>
      <c r="AF29" s="48"/>
      <c r="AG29" s="48"/>
      <c r="AH29" s="48"/>
    </row>
    <row r="30" spans="1:34" s="49" customFormat="1" x14ac:dyDescent="0.25">
      <c r="A30" s="42">
        <v>20</v>
      </c>
      <c r="B30" s="43">
        <v>93.424800000000005</v>
      </c>
      <c r="C30" s="43">
        <v>3.4270999999999998</v>
      </c>
      <c r="D30" s="43">
        <v>1.0336000000000001</v>
      </c>
      <c r="E30" s="43">
        <v>0.1348</v>
      </c>
      <c r="F30" s="43">
        <v>0.17430000000000001</v>
      </c>
      <c r="G30" s="43">
        <v>1.8E-3</v>
      </c>
      <c r="H30" s="43">
        <v>3.1800000000000002E-2</v>
      </c>
      <c r="I30" s="43">
        <v>2.9600000000000001E-2</v>
      </c>
      <c r="J30" s="43">
        <v>9.9500000000000005E-2</v>
      </c>
      <c r="K30" s="43">
        <v>1.61E-2</v>
      </c>
      <c r="L30" s="43">
        <v>1.3401000000000001</v>
      </c>
      <c r="M30" s="43">
        <v>0.2863</v>
      </c>
      <c r="N30" s="43">
        <v>0.72040000000000004</v>
      </c>
      <c r="O30" s="42"/>
      <c r="P30" s="55">
        <v>34.747300000000003</v>
      </c>
      <c r="Q30" s="54">
        <f t="shared" si="5"/>
        <v>9.6520277777777785</v>
      </c>
      <c r="R30" s="55"/>
      <c r="S30" s="55">
        <v>38.485999999999997</v>
      </c>
      <c r="T30" s="54">
        <f t="shared" si="6"/>
        <v>10.690555555555555</v>
      </c>
      <c r="U30" s="55"/>
      <c r="V30" s="55">
        <v>49.762999999999998</v>
      </c>
      <c r="W30" s="54">
        <f t="shared" si="7"/>
        <v>13.823055555555555</v>
      </c>
      <c r="X30" s="42">
        <v>-17.600000000000001</v>
      </c>
      <c r="Y30" s="42">
        <v>-0.8</v>
      </c>
      <c r="Z30" s="42">
        <v>1E-4</v>
      </c>
      <c r="AA30" s="42">
        <v>2E-3</v>
      </c>
      <c r="AB30" s="42"/>
      <c r="AC30" s="45">
        <v>0.9173</v>
      </c>
      <c r="AD30" s="46">
        <f t="shared" si="3"/>
        <v>99.999800000000022</v>
      </c>
      <c r="AE30" s="47" t="str">
        <f t="shared" ref="AE30" si="8">IF(AD30=100,"ОК"," ")</f>
        <v xml:space="preserve"> </v>
      </c>
      <c r="AF30" s="48"/>
      <c r="AG30" s="48"/>
      <c r="AH30" s="48"/>
    </row>
    <row r="31" spans="1:34" s="49" customFormat="1" x14ac:dyDescent="0.25">
      <c r="A31" s="42">
        <v>21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2"/>
      <c r="P31" s="44">
        <v>34.747300000000003</v>
      </c>
      <c r="Q31" s="57">
        <f t="shared" si="5"/>
        <v>9.6520277777777785</v>
      </c>
      <c r="R31" s="44"/>
      <c r="S31" s="44">
        <v>38.485999999999997</v>
      </c>
      <c r="T31" s="57">
        <f t="shared" si="6"/>
        <v>10.690555555555555</v>
      </c>
      <c r="U31" s="44"/>
      <c r="V31" s="44"/>
      <c r="W31" s="57">
        <f t="shared" si="7"/>
        <v>0</v>
      </c>
      <c r="X31" s="42"/>
      <c r="Y31" s="42"/>
      <c r="Z31" s="42"/>
      <c r="AA31" s="42"/>
      <c r="AB31" s="42"/>
      <c r="AC31" s="45">
        <v>0.94640000000000002</v>
      </c>
      <c r="AD31" s="46">
        <f t="shared" si="3"/>
        <v>0</v>
      </c>
      <c r="AE31" s="47" t="str">
        <f t="shared" si="4"/>
        <v xml:space="preserve"> </v>
      </c>
      <c r="AF31" s="48"/>
      <c r="AG31" s="48"/>
      <c r="AH31" s="48"/>
    </row>
    <row r="32" spans="1:34" x14ac:dyDescent="0.25">
      <c r="A32" s="10">
        <v>22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0"/>
      <c r="P32" s="44">
        <v>34.747300000000003</v>
      </c>
      <c r="Q32" s="56">
        <f t="shared" ref="Q32:Q40" si="9">P32/3.6</f>
        <v>9.6520277777777785</v>
      </c>
      <c r="R32" s="37"/>
      <c r="S32" s="44">
        <v>38.485999999999997</v>
      </c>
      <c r="T32" s="56">
        <f t="shared" ref="T32:T40" si="10">S32/3.6</f>
        <v>10.690555555555555</v>
      </c>
      <c r="U32" s="37"/>
      <c r="V32" s="37"/>
      <c r="W32" s="56">
        <f t="shared" ref="W32:W40" si="11">V32/3.6</f>
        <v>0</v>
      </c>
      <c r="X32" s="10"/>
      <c r="Y32" s="10"/>
      <c r="Z32" s="11"/>
      <c r="AA32" s="10"/>
      <c r="AB32" s="10"/>
      <c r="AC32" s="28">
        <v>0.90080000000000005</v>
      </c>
      <c r="AD32" s="14">
        <f t="shared" si="3"/>
        <v>0</v>
      </c>
      <c r="AE32" s="15" t="str">
        <f t="shared" si="4"/>
        <v xml:space="preserve"> </v>
      </c>
      <c r="AF32" s="8"/>
      <c r="AG32" s="8"/>
      <c r="AH32" s="8"/>
    </row>
    <row r="33" spans="1:34" x14ac:dyDescent="0.25">
      <c r="A33" s="10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44">
        <v>34.747300000000003</v>
      </c>
      <c r="Q33" s="56">
        <f t="shared" si="9"/>
        <v>9.6520277777777785</v>
      </c>
      <c r="R33" s="37"/>
      <c r="S33" s="44">
        <v>38.485999999999997</v>
      </c>
      <c r="T33" s="56">
        <f t="shared" si="10"/>
        <v>10.690555555555555</v>
      </c>
      <c r="U33" s="37"/>
      <c r="V33" s="37"/>
      <c r="W33" s="56">
        <f t="shared" si="11"/>
        <v>0</v>
      </c>
      <c r="X33" s="10"/>
      <c r="Y33" s="10"/>
      <c r="Z33" s="10"/>
      <c r="AA33" s="10"/>
      <c r="AB33" s="10"/>
      <c r="AC33" s="28">
        <v>0.84799999999999998</v>
      </c>
      <c r="AD33" s="14">
        <f t="shared" si="3"/>
        <v>0</v>
      </c>
      <c r="AE33" s="15" t="str">
        <f>IF(AD33=100,"ОК"," ")</f>
        <v xml:space="preserve"> </v>
      </c>
      <c r="AF33" s="8"/>
      <c r="AG33" s="8"/>
      <c r="AH33" s="8"/>
    </row>
    <row r="34" spans="1:34" x14ac:dyDescent="0.25">
      <c r="A34" s="10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/>
      <c r="P34" s="44">
        <v>34.747300000000003</v>
      </c>
      <c r="Q34" s="56">
        <f t="shared" si="9"/>
        <v>9.6520277777777785</v>
      </c>
      <c r="R34" s="37"/>
      <c r="S34" s="44">
        <v>38.485999999999997</v>
      </c>
      <c r="T34" s="56">
        <f t="shared" si="10"/>
        <v>10.690555555555555</v>
      </c>
      <c r="U34" s="37"/>
      <c r="V34" s="37"/>
      <c r="W34" s="56">
        <f t="shared" si="11"/>
        <v>0</v>
      </c>
      <c r="X34" s="10"/>
      <c r="Y34" s="10"/>
      <c r="Z34" s="10"/>
      <c r="AA34" s="10"/>
      <c r="AB34" s="10"/>
      <c r="AC34" s="28">
        <v>0.85399999999999998</v>
      </c>
      <c r="AD34" s="14">
        <f t="shared" si="3"/>
        <v>0</v>
      </c>
      <c r="AE34" s="15" t="str">
        <f t="shared" si="4"/>
        <v xml:space="preserve"> </v>
      </c>
      <c r="AF34" s="8"/>
      <c r="AG34" s="8"/>
      <c r="AH34" s="8"/>
    </row>
    <row r="35" spans="1:34" x14ac:dyDescent="0.25">
      <c r="A35" s="10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0"/>
      <c r="P35" s="44">
        <v>34.747300000000003</v>
      </c>
      <c r="Q35" s="56">
        <f t="shared" si="9"/>
        <v>9.6520277777777785</v>
      </c>
      <c r="R35" s="37"/>
      <c r="S35" s="44">
        <v>38.485999999999997</v>
      </c>
      <c r="T35" s="56">
        <f t="shared" si="10"/>
        <v>10.690555555555555</v>
      </c>
      <c r="U35" s="37"/>
      <c r="V35" s="37"/>
      <c r="W35" s="56">
        <f t="shared" si="11"/>
        <v>0</v>
      </c>
      <c r="X35" s="10"/>
      <c r="Y35" s="10"/>
      <c r="Z35" s="10"/>
      <c r="AA35" s="10"/>
      <c r="AB35" s="10"/>
      <c r="AC35" s="28">
        <v>0.89700000000000002</v>
      </c>
      <c r="AD35" s="14">
        <f t="shared" si="3"/>
        <v>0</v>
      </c>
      <c r="AE35" s="15" t="str">
        <f t="shared" si="4"/>
        <v xml:space="preserve"> </v>
      </c>
      <c r="AF35" s="8"/>
      <c r="AG35" s="8"/>
      <c r="AH35" s="8"/>
    </row>
    <row r="36" spans="1:34" s="34" customFormat="1" x14ac:dyDescent="0.25">
      <c r="A36" s="42">
        <v>26</v>
      </c>
      <c r="B36" s="43">
        <v>93.500900000000001</v>
      </c>
      <c r="C36" s="43">
        <v>3.3637000000000001</v>
      </c>
      <c r="D36" s="43">
        <v>0.9899</v>
      </c>
      <c r="E36" s="43">
        <v>0.12659999999999999</v>
      </c>
      <c r="F36" s="43">
        <v>0.1651</v>
      </c>
      <c r="G36" s="43">
        <v>1.6999999999999999E-3</v>
      </c>
      <c r="H36" s="43">
        <v>3.0700000000000002E-2</v>
      </c>
      <c r="I36" s="43">
        <v>2.8799999999999999E-2</v>
      </c>
      <c r="J36" s="43">
        <v>0.1085</v>
      </c>
      <c r="K36" s="43">
        <v>9.1000000000000004E-3</v>
      </c>
      <c r="L36" s="43">
        <v>1.3868</v>
      </c>
      <c r="M36" s="43">
        <v>0.28820000000000001</v>
      </c>
      <c r="N36" s="43">
        <v>0.71960000000000002</v>
      </c>
      <c r="O36" s="42"/>
      <c r="P36" s="55">
        <v>34.69</v>
      </c>
      <c r="Q36" s="54">
        <f t="shared" si="9"/>
        <v>9.6361111111111111</v>
      </c>
      <c r="R36" s="55"/>
      <c r="S36" s="55">
        <v>38.424100000000003</v>
      </c>
      <c r="T36" s="54">
        <f t="shared" si="10"/>
        <v>10.673361111111111</v>
      </c>
      <c r="U36" s="55"/>
      <c r="V36" s="55">
        <v>49.709600000000002</v>
      </c>
      <c r="W36" s="54">
        <f t="shared" si="11"/>
        <v>13.808222222222222</v>
      </c>
      <c r="X36" s="42"/>
      <c r="Y36" s="42"/>
      <c r="Z36" s="42"/>
      <c r="AA36" s="42"/>
      <c r="AB36" s="42"/>
      <c r="AC36" s="45">
        <v>0.85719999999999996</v>
      </c>
      <c r="AD36" s="31">
        <f t="shared" si="3"/>
        <v>100</v>
      </c>
      <c r="AE36" s="32" t="str">
        <f t="shared" si="4"/>
        <v>ОК</v>
      </c>
      <c r="AF36" s="33"/>
      <c r="AG36" s="33"/>
      <c r="AH36" s="33"/>
    </row>
    <row r="37" spans="1:34" s="49" customFormat="1" x14ac:dyDescent="0.25">
      <c r="A37" s="42">
        <v>27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2"/>
      <c r="P37" s="44">
        <v>34.69</v>
      </c>
      <c r="Q37" s="57">
        <f t="shared" si="9"/>
        <v>9.6361111111111111</v>
      </c>
      <c r="R37" s="44"/>
      <c r="S37" s="44">
        <v>38.424100000000003</v>
      </c>
      <c r="T37" s="57">
        <f t="shared" si="10"/>
        <v>10.673361111111111</v>
      </c>
      <c r="U37" s="44"/>
      <c r="V37" s="44"/>
      <c r="W37" s="54"/>
      <c r="X37" s="42"/>
      <c r="Y37" s="42"/>
      <c r="Z37" s="42"/>
      <c r="AA37" s="42"/>
      <c r="AB37" s="42"/>
      <c r="AC37" s="45">
        <v>0.88600000000000001</v>
      </c>
      <c r="AD37" s="46">
        <f t="shared" si="3"/>
        <v>0</v>
      </c>
      <c r="AE37" s="47" t="str">
        <f t="shared" si="4"/>
        <v xml:space="preserve"> </v>
      </c>
      <c r="AF37" s="48"/>
      <c r="AG37" s="48"/>
      <c r="AH37" s="48"/>
    </row>
    <row r="38" spans="1:34" x14ac:dyDescent="0.25">
      <c r="A38" s="10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0"/>
      <c r="P38" s="44">
        <v>34.69</v>
      </c>
      <c r="Q38" s="56">
        <f t="shared" si="9"/>
        <v>9.6361111111111111</v>
      </c>
      <c r="R38" s="37"/>
      <c r="S38" s="44">
        <v>38.424100000000003</v>
      </c>
      <c r="T38" s="56">
        <f t="shared" si="10"/>
        <v>10.673361111111111</v>
      </c>
      <c r="U38" s="37"/>
      <c r="V38" s="37"/>
      <c r="W38" s="54"/>
      <c r="X38" s="10"/>
      <c r="Y38" s="10"/>
      <c r="Z38" s="10"/>
      <c r="AA38" s="10"/>
      <c r="AB38" s="30"/>
      <c r="AC38" s="28">
        <v>0.71499999999999997</v>
      </c>
      <c r="AD38" s="14">
        <f t="shared" si="3"/>
        <v>0</v>
      </c>
      <c r="AE38" s="15" t="str">
        <f t="shared" si="4"/>
        <v xml:space="preserve"> </v>
      </c>
      <c r="AF38" s="8"/>
      <c r="AG38" s="8"/>
      <c r="AH38" s="8"/>
    </row>
    <row r="39" spans="1:34" x14ac:dyDescent="0.25">
      <c r="A39" s="10">
        <v>29</v>
      </c>
      <c r="B39" s="11">
        <v>93.521500000000003</v>
      </c>
      <c r="C39" s="11">
        <v>3.3871000000000002</v>
      </c>
      <c r="D39" s="11">
        <v>1.0092000000000001</v>
      </c>
      <c r="E39" s="11">
        <v>0.13489999999999999</v>
      </c>
      <c r="F39" s="11">
        <v>0.17399999999999999</v>
      </c>
      <c r="G39" s="11">
        <v>1.1000000000000001E-3</v>
      </c>
      <c r="H39" s="11">
        <v>3.6499999999999998E-2</v>
      </c>
      <c r="I39" s="11">
        <v>2.9000000000000001E-2</v>
      </c>
      <c r="J39" s="11">
        <v>9.7299999999999998E-2</v>
      </c>
      <c r="K39" s="11">
        <v>8.6999999999999994E-3</v>
      </c>
      <c r="L39" s="11">
        <v>1.3347</v>
      </c>
      <c r="M39" s="11">
        <v>0.26590000000000003</v>
      </c>
      <c r="N39" s="11">
        <v>0.71960000000000002</v>
      </c>
      <c r="O39" s="10"/>
      <c r="P39" s="10">
        <v>34.735599999999998</v>
      </c>
      <c r="Q39" s="51">
        <f t="shared" si="9"/>
        <v>9.6487777777777772</v>
      </c>
      <c r="R39" s="52"/>
      <c r="S39" s="52">
        <v>38.4739</v>
      </c>
      <c r="T39" s="51">
        <f t="shared" si="10"/>
        <v>10.687194444444444</v>
      </c>
      <c r="U39" s="52"/>
      <c r="V39" s="52">
        <v>49.776000000000003</v>
      </c>
      <c r="W39" s="54">
        <f t="shared" si="11"/>
        <v>13.826666666666668</v>
      </c>
      <c r="X39" s="10"/>
      <c r="Y39" s="10"/>
      <c r="Z39" s="10"/>
      <c r="AA39" s="10"/>
      <c r="AB39" s="30" t="s">
        <v>55</v>
      </c>
      <c r="AC39" s="28">
        <v>0.52400000000000002</v>
      </c>
      <c r="AD39" s="14">
        <f t="shared" si="3"/>
        <v>99.999900000000025</v>
      </c>
      <c r="AE39" s="15" t="str">
        <f t="shared" si="4"/>
        <v xml:space="preserve"> </v>
      </c>
      <c r="AF39" s="8"/>
      <c r="AG39" s="8"/>
      <c r="AH39" s="8"/>
    </row>
    <row r="40" spans="1:34" x14ac:dyDescent="0.25">
      <c r="A40" s="10">
        <v>30</v>
      </c>
      <c r="B40" s="11">
        <v>93.553600000000003</v>
      </c>
      <c r="C40" s="11">
        <v>3.3714</v>
      </c>
      <c r="D40" s="11">
        <v>1.0004999999999999</v>
      </c>
      <c r="E40" s="11">
        <v>0.13350000000000001</v>
      </c>
      <c r="F40" s="11">
        <v>0.1729</v>
      </c>
      <c r="G40" s="11">
        <v>1.1000000000000001E-3</v>
      </c>
      <c r="H40" s="11">
        <v>3.5999999999999997E-2</v>
      </c>
      <c r="I40" s="11">
        <v>2.8400000000000002E-2</v>
      </c>
      <c r="J40" s="11">
        <v>8.7800000000000003E-2</v>
      </c>
      <c r="K40" s="11">
        <v>9.9000000000000008E-3</v>
      </c>
      <c r="L40" s="11">
        <v>1.3381000000000001</v>
      </c>
      <c r="M40" s="11">
        <v>0.26690000000000003</v>
      </c>
      <c r="N40" s="11">
        <v>0.71909999999999996</v>
      </c>
      <c r="O40" s="10"/>
      <c r="P40" s="52">
        <v>34.709699999999998</v>
      </c>
      <c r="Q40" s="51">
        <f t="shared" si="9"/>
        <v>9.6415833333333332</v>
      </c>
      <c r="R40" s="52"/>
      <c r="S40" s="52">
        <v>38.446100000000001</v>
      </c>
      <c r="T40" s="51">
        <f t="shared" si="10"/>
        <v>10.679472222222222</v>
      </c>
      <c r="U40" s="52"/>
      <c r="V40" s="52">
        <v>49.7575</v>
      </c>
      <c r="W40" s="54">
        <f t="shared" si="11"/>
        <v>13.821527777777778</v>
      </c>
      <c r="X40" s="10"/>
      <c r="Y40" s="10"/>
      <c r="Z40" s="10"/>
      <c r="AA40" s="10"/>
      <c r="AB40" s="10"/>
      <c r="AC40" s="28">
        <v>0.55920000000000003</v>
      </c>
      <c r="AD40" s="14">
        <f t="shared" si="3"/>
        <v>100.0001</v>
      </c>
      <c r="AE40" s="15" t="str">
        <f t="shared" si="4"/>
        <v xml:space="preserve"> </v>
      </c>
      <c r="AF40" s="8"/>
      <c r="AG40" s="8"/>
      <c r="AH40" s="8"/>
    </row>
    <row r="41" spans="1:34" x14ac:dyDescent="0.25">
      <c r="A41" s="10">
        <v>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0"/>
      <c r="P41" s="10"/>
      <c r="Q41" s="22"/>
      <c r="R41" s="10"/>
      <c r="S41" s="10"/>
      <c r="T41" s="22"/>
      <c r="U41" s="17"/>
      <c r="V41" s="10"/>
      <c r="W41" s="22"/>
      <c r="X41" s="10"/>
      <c r="Y41" s="10"/>
      <c r="Z41" s="10"/>
      <c r="AA41" s="10"/>
      <c r="AB41" s="10"/>
      <c r="AC41" s="28">
        <v>0.57730000000000004</v>
      </c>
      <c r="AD41" s="14">
        <f t="shared" si="3"/>
        <v>0</v>
      </c>
      <c r="AE41" s="15" t="str">
        <f t="shared" si="4"/>
        <v xml:space="preserve"> </v>
      </c>
      <c r="AF41" s="8"/>
      <c r="AG41" s="8"/>
      <c r="AH41" s="8"/>
    </row>
    <row r="42" spans="1:34" ht="15" customHeight="1" x14ac:dyDescent="0.25">
      <c r="A42" s="104" t="s">
        <v>36</v>
      </c>
      <c r="B42" s="104"/>
      <c r="C42" s="104"/>
      <c r="D42" s="104"/>
      <c r="E42" s="104"/>
      <c r="F42" s="104"/>
      <c r="G42" s="104"/>
      <c r="H42" s="104"/>
      <c r="I42" s="71" t="s">
        <v>34</v>
      </c>
      <c r="J42" s="72"/>
      <c r="K42" s="16">
        <v>0</v>
      </c>
      <c r="L42" s="71" t="s">
        <v>35</v>
      </c>
      <c r="M42" s="72"/>
      <c r="N42" s="13">
        <v>0</v>
      </c>
      <c r="O42" s="65">
        <f>SUMPRODUCT(O11:O41,AC11:AC41)/SUM(AC11:AC41)</f>
        <v>0</v>
      </c>
      <c r="P42" s="65">
        <f>SUMPRODUCT(P11:P41,AC11:AC41)/SUM(AC11:AC41)</f>
        <v>33.939914994310008</v>
      </c>
      <c r="Q42" s="65">
        <f>SUMPRODUCT(Q11:Q41,AC11:AC41)/SUM(AC11:AC41)</f>
        <v>9.4277541650861139</v>
      </c>
      <c r="R42" s="65">
        <f>SUMPRODUCT(R11:R41,AC11:AC41)/SUM(AC11:AC41)</f>
        <v>0</v>
      </c>
      <c r="S42" s="65">
        <f>SUMPRODUCT(S11:S41,AC11:AC41)/SUM(AC11:AC41)</f>
        <v>37.59369499241334</v>
      </c>
      <c r="T42" s="65">
        <f>SUMPRODUCT(T11:T41,AC11:AC41)/SUM(AC11:AC41)</f>
        <v>10.442693053448153</v>
      </c>
      <c r="U42" s="21"/>
      <c r="V42" s="9"/>
      <c r="W42" s="71" t="s">
        <v>46</v>
      </c>
      <c r="X42" s="95"/>
      <c r="Y42" s="95"/>
      <c r="Z42" s="95"/>
      <c r="AA42" s="72"/>
      <c r="AB42" s="96">
        <f>SUM(AC11:AC41)</f>
        <v>25.307600000000001</v>
      </c>
      <c r="AC42" s="97"/>
      <c r="AD42" s="14"/>
      <c r="AE42" s="15"/>
      <c r="AF42" s="8"/>
      <c r="AG42" s="8"/>
      <c r="AH42" s="8"/>
    </row>
    <row r="43" spans="1:34" ht="15.75" customHeight="1" x14ac:dyDescent="0.25">
      <c r="A43" s="4"/>
      <c r="B43" s="5"/>
      <c r="C43" s="5"/>
      <c r="D43" s="5"/>
      <c r="E43" s="5"/>
      <c r="F43" s="5"/>
      <c r="G43" s="5"/>
      <c r="H43" s="101" t="s">
        <v>15</v>
      </c>
      <c r="I43" s="102"/>
      <c r="J43" s="102"/>
      <c r="K43" s="102"/>
      <c r="L43" s="102"/>
      <c r="M43" s="102"/>
      <c r="N43" s="103"/>
      <c r="O43" s="66"/>
      <c r="P43" s="66"/>
      <c r="Q43" s="66"/>
      <c r="R43" s="66"/>
      <c r="S43" s="66"/>
      <c r="T43" s="66"/>
      <c r="U43" s="21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15.75" x14ac:dyDescent="0.25">
      <c r="B45" s="74" t="s">
        <v>49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  <c r="Q45" s="27"/>
      <c r="R45" s="27"/>
      <c r="S45" s="27"/>
      <c r="T45" s="62" t="s">
        <v>50</v>
      </c>
      <c r="U45" s="62"/>
      <c r="V45" s="62"/>
      <c r="W45" s="62"/>
      <c r="X45" s="27"/>
      <c r="Y45" s="67" t="s">
        <v>60</v>
      </c>
      <c r="Z45" s="68"/>
      <c r="AA45" s="68"/>
    </row>
    <row r="46" spans="1:34" s="23" customFormat="1" ht="12" customHeight="1" x14ac:dyDescent="0.2">
      <c r="E46" s="26" t="s">
        <v>21</v>
      </c>
      <c r="R46" s="7" t="s">
        <v>19</v>
      </c>
      <c r="U46" s="7" t="s">
        <v>18</v>
      </c>
      <c r="Y46" s="40"/>
      <c r="Z46" s="7" t="s">
        <v>20</v>
      </c>
      <c r="AA46" s="40"/>
    </row>
    <row r="47" spans="1:34" ht="15.75" x14ac:dyDescent="0.25">
      <c r="B47" s="74" t="s">
        <v>51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27"/>
      <c r="R47" s="27"/>
      <c r="S47" s="27"/>
      <c r="T47" s="62" t="s">
        <v>52</v>
      </c>
      <c r="U47" s="62"/>
      <c r="V47" s="62"/>
      <c r="W47" s="62"/>
      <c r="X47" s="27"/>
      <c r="Y47" s="67" t="s">
        <v>60</v>
      </c>
      <c r="Z47" s="68"/>
      <c r="AA47" s="68"/>
    </row>
    <row r="48" spans="1:34" s="23" customFormat="1" ht="9.75" customHeight="1" x14ac:dyDescent="0.2">
      <c r="E48" s="26" t="s">
        <v>28</v>
      </c>
      <c r="O48" s="7"/>
      <c r="R48" s="7" t="s">
        <v>19</v>
      </c>
      <c r="U48" s="7" t="s">
        <v>18</v>
      </c>
      <c r="Y48" s="40"/>
      <c r="Z48" s="7" t="s">
        <v>20</v>
      </c>
      <c r="AA48" s="40"/>
    </row>
    <row r="49" spans="2:27" ht="15.75" x14ac:dyDescent="0.25">
      <c r="B49" s="74" t="s">
        <v>53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27"/>
      <c r="R49" s="27"/>
      <c r="S49" s="27"/>
      <c r="T49" s="62" t="s">
        <v>54</v>
      </c>
      <c r="U49" s="62"/>
      <c r="V49" s="62"/>
      <c r="W49" s="62"/>
      <c r="X49" s="27"/>
      <c r="Y49" s="61" t="s">
        <v>60</v>
      </c>
      <c r="Z49" s="61"/>
      <c r="AA49" s="61"/>
    </row>
    <row r="50" spans="2:27" s="23" customFormat="1" ht="12.75" customHeight="1" x14ac:dyDescent="0.2">
      <c r="D50" s="24" t="s">
        <v>17</v>
      </c>
      <c r="E50" s="25"/>
      <c r="F50" s="25"/>
      <c r="G50" s="25"/>
      <c r="H50" s="25"/>
      <c r="I50" s="25"/>
      <c r="J50" s="25"/>
      <c r="K50" s="25"/>
      <c r="O50" s="7"/>
      <c r="R50" s="7" t="s">
        <v>19</v>
      </c>
      <c r="U50" s="7" t="s">
        <v>18</v>
      </c>
      <c r="Z50" s="7" t="s">
        <v>20</v>
      </c>
    </row>
  </sheetData>
  <mergeCells count="59">
    <mergeCell ref="B47:P47"/>
    <mergeCell ref="B49:P49"/>
    <mergeCell ref="O3:AC3"/>
    <mergeCell ref="K4:AC4"/>
    <mergeCell ref="W42:AA42"/>
    <mergeCell ref="AB42:AC42"/>
    <mergeCell ref="N7:W7"/>
    <mergeCell ref="P42:P43"/>
    <mergeCell ref="Q42:Q43"/>
    <mergeCell ref="R42:R43"/>
    <mergeCell ref="H43:N43"/>
    <mergeCell ref="I42:J42"/>
    <mergeCell ref="I9:I10"/>
    <mergeCell ref="J9:J10"/>
    <mergeCell ref="K9:K10"/>
    <mergeCell ref="A42:H42"/>
    <mergeCell ref="A7:A10"/>
    <mergeCell ref="W5:Y5"/>
    <mergeCell ref="AA5:AC5"/>
    <mergeCell ref="U5:V5"/>
    <mergeCell ref="M5:T5"/>
    <mergeCell ref="AB7:AB10"/>
    <mergeCell ref="Y7:Y10"/>
    <mergeCell ref="X7:X10"/>
    <mergeCell ref="AC7:AC10"/>
    <mergeCell ref="Z7:Z10"/>
    <mergeCell ref="AA7:AA10"/>
    <mergeCell ref="M9:M10"/>
    <mergeCell ref="W9:W10"/>
    <mergeCell ref="B7:M8"/>
    <mergeCell ref="O9:O10"/>
    <mergeCell ref="F9:F10"/>
    <mergeCell ref="G9:G10"/>
    <mergeCell ref="H9:H10"/>
    <mergeCell ref="L9:L10"/>
    <mergeCell ref="R9:R10"/>
    <mergeCell ref="B45:P45"/>
    <mergeCell ref="B9:B10"/>
    <mergeCell ref="C9:C10"/>
    <mergeCell ref="D9:D10"/>
    <mergeCell ref="E9:E10"/>
    <mergeCell ref="J2:AC2"/>
    <mergeCell ref="T9:T10"/>
    <mergeCell ref="S42:S43"/>
    <mergeCell ref="O42:O43"/>
    <mergeCell ref="L42:M42"/>
    <mergeCell ref="N8:N10"/>
    <mergeCell ref="P9:P10"/>
    <mergeCell ref="Q9:Q10"/>
    <mergeCell ref="S9:S10"/>
    <mergeCell ref="Y49:AA49"/>
    <mergeCell ref="T45:W45"/>
    <mergeCell ref="T47:W47"/>
    <mergeCell ref="T49:W49"/>
    <mergeCell ref="V9:V10"/>
    <mergeCell ref="T42:T43"/>
    <mergeCell ref="U9:U10"/>
    <mergeCell ref="Y45:AA45"/>
    <mergeCell ref="Y47:AA47"/>
  </mergeCells>
  <printOptions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Рекунович Валентина Владимировна</cp:lastModifiedBy>
  <cp:lastPrinted>2017-01-03T06:15:29Z</cp:lastPrinted>
  <dcterms:created xsi:type="dcterms:W3CDTF">2016-10-07T07:24:19Z</dcterms:created>
  <dcterms:modified xsi:type="dcterms:W3CDTF">2017-01-03T06:17:51Z</dcterms:modified>
</cp:coreProperties>
</file>