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39" i="4" l="1"/>
  <c r="W40" i="4"/>
  <c r="T39" i="4"/>
  <c r="T40" i="4"/>
  <c r="Q40" i="4"/>
  <c r="W36" i="4" l="1"/>
  <c r="W34" i="4"/>
  <c r="W35" i="4"/>
  <c r="T34" i="4"/>
  <c r="T35" i="4"/>
  <c r="T36" i="4"/>
  <c r="Q34" i="4"/>
  <c r="Q35" i="4"/>
  <c r="Q36" i="4"/>
  <c r="W30" i="4" l="1"/>
  <c r="T30" i="4"/>
  <c r="Q30" i="4"/>
  <c r="Q31" i="4"/>
  <c r="Q32" i="4"/>
  <c r="W24" i="4" l="1"/>
  <c r="W25" i="4"/>
  <c r="Q23" i="4" l="1"/>
  <c r="P42" i="4" l="1"/>
  <c r="T25" i="4" l="1"/>
  <c r="Q25" i="4"/>
  <c r="W41" i="4" l="1"/>
  <c r="W38" i="4"/>
  <c r="W37" i="4"/>
  <c r="W33" i="4"/>
  <c r="W32" i="4"/>
  <c r="W31" i="4"/>
  <c r="W29" i="4"/>
  <c r="W28" i="4"/>
  <c r="W27" i="4"/>
  <c r="W26" i="4"/>
  <c r="W23" i="4"/>
  <c r="W22" i="4"/>
  <c r="W21" i="4"/>
  <c r="W20" i="4"/>
  <c r="W19" i="4"/>
  <c r="W18" i="4"/>
  <c r="T41" i="4"/>
  <c r="T38" i="4"/>
  <c r="T37" i="4"/>
  <c r="T33" i="4"/>
  <c r="T32" i="4"/>
  <c r="T31" i="4"/>
  <c r="T29" i="4"/>
  <c r="T28" i="4"/>
  <c r="T27" i="4"/>
  <c r="T26" i="4"/>
  <c r="T24" i="4"/>
  <c r="T23" i="4"/>
  <c r="T22" i="4"/>
  <c r="T21" i="4"/>
  <c r="T20" i="4"/>
  <c r="T19" i="4"/>
  <c r="T18" i="4"/>
  <c r="AD11" i="4" l="1"/>
  <c r="AD41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Q41" i="4"/>
  <c r="Q39" i="4"/>
  <c r="Q38" i="4"/>
  <c r="Q37" i="4"/>
  <c r="Q33" i="4"/>
  <c r="Q29" i="4"/>
  <c r="Q28" i="4"/>
  <c r="Q27" i="4"/>
  <c r="Q26" i="4"/>
  <c r="Q24" i="4"/>
  <c r="Q22" i="4"/>
  <c r="Q21" i="4"/>
  <c r="Q20" i="4"/>
  <c r="Q19" i="4"/>
  <c r="Q18" i="4"/>
  <c r="Q42" i="4" l="1"/>
  <c r="T42" i="4"/>
  <c r="S42" i="4"/>
  <c r="R42" i="4"/>
  <c r="O42" i="4"/>
  <c r="AE41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D25" i="4"/>
  <c r="AE25" i="4" s="1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1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<sst xmlns="http://schemas.openxmlformats.org/spreadsheetml/2006/main" count="70" uniqueCount="63">
  <si>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</si>
  <si>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</si>
  <si>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</si>
  <si>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</si>
  <si>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</si>
  <si>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</si>
  <si>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</si>
  <si>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</si>
  <si>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</si>
  <si>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</si>
  <si>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</si>
  <si>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</si>
  <si>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</si>
  <si>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</si>
  <si>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</si>
  <si>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</si>
  <si>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</si>
  <si>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</si>
  <si>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</si>
  <si>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</si>
  <si>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</si>
  <si>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</si>
  <si>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</si>
  <si>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</si>
  <si>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</si>
  <si>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</si>
  <si>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</si>
  <si>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</si>
  <si>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</si>
  <si>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</si>
  <si>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</si>
  <si>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</si>
  <si>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</si>
  <si>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</si>
  <si>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</si>
  <si>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</si>
  <si>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</si>
  <si>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</si>
  <si>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</si>
  <si>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</si>
  <si>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</si>
  <si>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</si>
  <si>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</si>
  <si>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</si>
  <si>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</si>
  <si>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</si>
  <si>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Метрологічна служба, яка визначає обсяги газу</t>
  </si>
  <si>
    <t>*  Обсяг природного газу за місяць з урахуванням ВТВ.</t>
  </si>
  <si>
    <t>Філія "УМГ "ХАРКІВТРАНСГАЗ"</t>
  </si>
  <si>
    <t>Дереновський О.Б.</t>
  </si>
  <si>
    <t xml:space="preserve">Огородник Ю.В. </t>
  </si>
  <si>
    <t>Краснопільський п/м  Запорізького ЛВУМГ</t>
  </si>
  <si>
    <t xml:space="preserve">Начальник    Запорізького    ЛВУМГ </t>
  </si>
  <si>
    <t>Завідувач  лабораторії</t>
  </si>
  <si>
    <t>Інженер провідний дільниці служби ГВ та М</t>
  </si>
  <si>
    <r>
      <t xml:space="preserve">Свідоцтво № </t>
    </r>
    <r>
      <rPr>
        <b/>
        <sz val="11"/>
        <rFont val="Times New Roman"/>
        <family val="1"/>
        <charset val="204"/>
      </rPr>
      <t>ПЧ 07-0/1548-2015  чинне до  10.06.2018р.</t>
    </r>
  </si>
  <si>
    <t>маршрут № 606</t>
  </si>
  <si>
    <t xml:space="preserve">переданого Запорізьким ЛВУМГ  та прийнятого  ПАТ "Дніпрогаз", ПАТ " Дніпропетровськгаз",ТОВ "МЕТАН-АВТО", РВУ "Харківавтогаз", ТОВ "ДАГ"  </t>
  </si>
  <si>
    <t xml:space="preserve">ГРС-2 м. Новомосковськ,ГРС с. Голубівка , ГРС с. Казначеєвка  </t>
  </si>
  <si>
    <t xml:space="preserve"> по ГРС №9а м. Дніпропетровськ, ГРС с. Губініха, ГРС с. Спаське,ГРС с. Мар'янівка, ГРС с. Гвардійський,</t>
  </si>
  <si>
    <t>Свинаренко Р.В.</t>
  </si>
  <si>
    <t xml:space="preserve">з газопроводу   Перещепине-Дніпропетровськ  за період з   01.12.2016   по   31.12.2016 </t>
  </si>
  <si>
    <t>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</si>
</sst>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color theme="0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3"/>
      <color theme="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0" fontId="0" fillId="0" borderId="41" xfId="0" applyBorder="1" applyProtection="1">
      <protection locked="0"/>
    </xf>
    <xf numFmtId="0" fontId="10" fillId="0" borderId="41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/>
    <xf numFmtId="0" fontId="1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6" fillId="0" borderId="0" xfId="0" applyFont="1"/>
    <xf numFmtId="0" fontId="5" fillId="0" borderId="0" xfId="0" applyFont="1" applyProtection="1">
      <protection locked="0"/>
    </xf>
    <xf numFmtId="0" fontId="11" fillId="0" borderId="0" xfId="0" applyFont="1"/>
    <xf numFmtId="0" fontId="13" fillId="0" borderId="0" xfId="0" applyFont="1" applyAlignment="1" applyProtection="1">
      <alignment horizontal="center" vertical="center"/>
      <protection locked="0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4" fontId="20" fillId="0" borderId="12" xfId="0" applyNumberFormat="1" applyFont="1" applyBorder="1" applyAlignment="1" applyProtection="1">
      <alignment horizontal="center" vertical="center" wrapText="1"/>
      <protection locked="0"/>
    </xf>
    <xf numFmtId="2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4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2" fontId="20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11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 wrapText="1"/>
      <protection locked="0"/>
    </xf>
    <xf numFmtId="2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164" fontId="12" fillId="0" borderId="3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0" applyNumberFormat="1" applyFont="1" applyBorder="1" applyAlignment="1" applyProtection="1">
      <alignment horizontal="center" vertical="center" wrapText="1"/>
      <protection locked="0"/>
    </xf>
    <xf numFmtId="166" fontId="12" fillId="0" borderId="11" xfId="0" applyNumberFormat="1" applyFont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0" borderId="1" xfId="0" applyNumberFormat="1" applyFont="1" applyFill="1" applyBorder="1" applyAlignment="1">
      <alignment horizontal="center" vertical="center" wrapText="1"/>
    </xf>
    <xf numFmtId="0" fontId="22" fillId="0" borderId="41" xfId="0" applyFont="1" applyBorder="1" applyProtection="1">
      <protection locked="0"/>
    </xf>
    <xf numFmtId="0" fontId="12" fillId="0" borderId="41" xfId="0" applyFont="1" applyBorder="1" applyAlignment="1" applyProtection="1">
      <alignment vertical="center"/>
      <protection locked="0"/>
    </xf>
    <xf numFmtId="2" fontId="12" fillId="0" borderId="25" xfId="0" applyNumberFormat="1" applyFont="1" applyBorder="1" applyAlignment="1" applyProtection="1">
      <alignment horizontal="center" vertical="center" wrapText="1"/>
      <protection locked="0"/>
    </xf>
    <xf numFmtId="164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40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40" xfId="0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vertical="center"/>
      <protection locked="0"/>
    </xf>
    <xf numFmtId="166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 wrapText="1"/>
    </xf>
    <xf numFmtId="164" fontId="19" fillId="0" borderId="40" xfId="0" applyNumberFormat="1" applyFont="1" applyFill="1" applyBorder="1" applyAlignment="1">
      <alignment horizontal="center" vertical="center" wrapText="1"/>
    </xf>
    <xf numFmtId="164" fontId="19" fillId="0" borderId="25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164" fontId="19" fillId="0" borderId="40" xfId="0" applyNumberFormat="1" applyFont="1" applyFill="1" applyBorder="1" applyAlignment="1">
      <alignment vertical="center"/>
    </xf>
    <xf numFmtId="164" fontId="19" fillId="0" borderId="25" xfId="0" applyNumberFormat="1" applyFont="1" applyFill="1" applyBorder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  <protection locked="0"/>
    </xf>
    <xf numFmtId="2" fontId="12" fillId="0" borderId="0" xfId="0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164" fontId="12" fillId="0" borderId="40" xfId="0" applyNumberFormat="1" applyFont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2" fontId="20" fillId="0" borderId="11" xfId="0" applyNumberFormat="1" applyFont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>
      <alignment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3" xfId="0" applyFont="1" applyBorder="1" applyAlignment="1" applyProtection="1">
      <alignment horizontal="center" vertical="center" wrapText="1"/>
      <protection locked="0"/>
    </xf>
    <xf numFmtId="2" fontId="23" fillId="2" borderId="1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2" fontId="23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" xfId="0" applyNumberFormat="1" applyFont="1" applyFill="1" applyBorder="1" applyAlignment="1">
      <alignment vertical="center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4" fontId="12" fillId="0" borderId="7" xfId="0" applyNumberFormat="1" applyFont="1" applyBorder="1" applyAlignment="1" applyProtection="1">
      <alignment horizontal="center" vertical="center" wrapText="1"/>
      <protection locked="0"/>
    </xf>
    <xf numFmtId="4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2" fontId="12" fillId="0" borderId="7" xfId="0" applyNumberFormat="1" applyFont="1" applyBorder="1" applyAlignment="1" applyProtection="1">
      <alignment horizontal="center" vertical="center" wrapText="1"/>
      <protection locked="0"/>
    </xf>
    <xf numFmtId="2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165" fontId="12" fillId="0" borderId="38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showZeros="0" tabSelected="1" view="pageBreakPreview" topLeftCell="A16" zoomScale="80" zoomScaleNormal="70" zoomScaleSheetLayoutView="80" workbookViewId="0">
      <selection activeCell="AB48" sqref="AB48"/>
    </sheetView>
  </sheetViews>
  <sheetFormatPr defaultRowHeight="15" x14ac:dyDescent="0.25"/>
  <cols>
    <col min="1" max="1" width="4.85546875" style="1" customWidth="1"/>
    <col min="2" max="2" width="9.7109375" style="1" customWidth="1"/>
    <col min="3" max="4" width="8.7109375" style="1" customWidth="1"/>
    <col min="5" max="5" width="8.28515625" style="1" customWidth="1"/>
    <col min="6" max="7" width="8.42578125" style="1" customWidth="1"/>
    <col min="8" max="8" width="9" style="1" customWidth="1"/>
    <col min="9" max="9" width="8" style="1" customWidth="1"/>
    <col min="10" max="10" width="7.85546875" style="1" customWidth="1"/>
    <col min="11" max="11" width="9" style="1" customWidth="1"/>
    <col min="12" max="12" width="8.140625" style="1" customWidth="1"/>
    <col min="13" max="13" width="8.7109375" style="1" customWidth="1"/>
    <col min="14" max="14" width="8.5703125" style="1" customWidth="1"/>
    <col min="15" max="15" width="6.140625" style="1" customWidth="1"/>
    <col min="16" max="16" width="7" style="1" customWidth="1"/>
    <col min="17" max="17" width="7.28515625" style="1" customWidth="1"/>
    <col min="18" max="18" width="6.140625" style="1" customWidth="1"/>
    <col min="19" max="19" width="6.7109375" style="1" customWidth="1"/>
    <col min="20" max="20" width="7.7109375" style="1" customWidth="1"/>
    <col min="21" max="21" width="6.140625" style="1" customWidth="1"/>
    <col min="22" max="22" width="7.5703125" style="1" customWidth="1"/>
    <col min="23" max="23" width="7.85546875" style="1" customWidth="1"/>
    <col min="24" max="24" width="6" style="1" customWidth="1"/>
    <col min="25" max="25" width="6.7109375" style="1" customWidth="1"/>
    <col min="26" max="26" width="7" style="1" customWidth="1"/>
    <col min="27" max="27" width="7.28515625" style="1" customWidth="1"/>
    <col min="28" max="28" width="11.7109375" style="1" customWidth="1"/>
    <col min="29" max="29" width="18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" customHeight="1" x14ac:dyDescent="0.3">
      <c r="A1" s="24" t="s">
        <v>20</v>
      </c>
      <c r="B1" s="25"/>
      <c r="C1" s="25"/>
      <c r="D1" s="25"/>
      <c r="E1" s="26"/>
      <c r="F1" s="26"/>
      <c r="G1" s="26"/>
      <c r="M1" s="10" t="s">
        <v>4</v>
      </c>
      <c r="AB1" s="136" t="s">
        <v>56</v>
      </c>
      <c r="AC1" s="136"/>
    </row>
    <row r="2" spans="1:34" ht="17.25" customHeight="1" x14ac:dyDescent="0.25">
      <c r="A2" s="24" t="s">
        <v>48</v>
      </c>
      <c r="B2" s="25"/>
      <c r="C2" s="23"/>
      <c r="D2" s="25"/>
      <c r="E2" s="26"/>
      <c r="F2" s="25"/>
      <c r="G2" s="25"/>
      <c r="H2" s="22" t="s">
        <v>57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34" ht="13.5" customHeight="1" x14ac:dyDescent="0.25">
      <c r="A3" s="27" t="s">
        <v>51</v>
      </c>
      <c r="B3" s="10"/>
      <c r="C3" s="3"/>
      <c r="D3" s="10"/>
      <c r="E3" s="10"/>
      <c r="F3" s="28"/>
      <c r="G3" s="28"/>
      <c r="H3" s="2"/>
      <c r="I3" s="2"/>
      <c r="J3" s="140" t="s">
        <v>59</v>
      </c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1"/>
    </row>
    <row r="4" spans="1:34" ht="16.5" x14ac:dyDescent="0.25">
      <c r="A4" s="29" t="s">
        <v>21</v>
      </c>
      <c r="B4" s="10"/>
      <c r="C4" s="10"/>
      <c r="D4" s="10"/>
      <c r="E4" s="10"/>
      <c r="F4" s="10"/>
      <c r="G4" s="28"/>
      <c r="H4" s="2"/>
      <c r="I4" s="2"/>
      <c r="J4" s="137" t="s">
        <v>58</v>
      </c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1"/>
      <c r="AC4" s="11"/>
    </row>
    <row r="5" spans="1:34" ht="16.5" x14ac:dyDescent="0.25">
      <c r="A5" s="29" t="s">
        <v>55</v>
      </c>
      <c r="B5" s="10"/>
      <c r="C5" s="10"/>
      <c r="D5" s="10"/>
      <c r="E5" s="10"/>
      <c r="F5" s="28"/>
      <c r="G5" s="28"/>
      <c r="H5" s="2"/>
      <c r="J5" s="137" t="s">
        <v>61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22"/>
      <c r="AA5" s="22"/>
      <c r="AB5" s="3"/>
    </row>
    <row r="6" spans="1:34" ht="5.25" customHeight="1" thickBot="1" x14ac:dyDescent="0.3"/>
    <row r="7" spans="1:34" ht="26.25" customHeight="1" thickBot="1" x14ac:dyDescent="0.3">
      <c r="A7" s="108" t="s">
        <v>0</v>
      </c>
      <c r="B7" s="113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  <c r="N7" s="113" t="s">
        <v>30</v>
      </c>
      <c r="O7" s="114"/>
      <c r="P7" s="114"/>
      <c r="Q7" s="114"/>
      <c r="R7" s="114"/>
      <c r="S7" s="114"/>
      <c r="T7" s="114"/>
      <c r="U7" s="114"/>
      <c r="V7" s="114"/>
      <c r="W7" s="115"/>
      <c r="X7" s="116" t="s">
        <v>25</v>
      </c>
      <c r="Y7" s="118" t="s">
        <v>2</v>
      </c>
      <c r="Z7" s="120" t="s">
        <v>17</v>
      </c>
      <c r="AA7" s="120" t="s">
        <v>18</v>
      </c>
      <c r="AB7" s="124" t="s">
        <v>19</v>
      </c>
      <c r="AC7" s="108" t="s">
        <v>16</v>
      </c>
    </row>
    <row r="8" spans="1:34" ht="16.5" customHeight="1" thickBot="1" x14ac:dyDescent="0.3">
      <c r="A8" s="130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  <c r="N8" s="110" t="s">
        <v>26</v>
      </c>
      <c r="O8" s="15" t="s">
        <v>28</v>
      </c>
      <c r="P8" s="15"/>
      <c r="Q8" s="15"/>
      <c r="R8" s="15"/>
      <c r="S8" s="15"/>
      <c r="T8" s="15"/>
      <c r="U8" s="15"/>
      <c r="V8" s="15" t="s">
        <v>29</v>
      </c>
      <c r="W8" s="16"/>
      <c r="X8" s="117"/>
      <c r="Y8" s="119"/>
      <c r="Z8" s="121"/>
      <c r="AA8" s="121"/>
      <c r="AB8" s="125"/>
      <c r="AC8" s="109"/>
    </row>
    <row r="9" spans="1:34" ht="15" customHeight="1" x14ac:dyDescent="0.25">
      <c r="A9" s="130"/>
      <c r="B9" s="122" t="s">
        <v>33</v>
      </c>
      <c r="C9" s="102" t="s">
        <v>34</v>
      </c>
      <c r="D9" s="102" t="s">
        <v>35</v>
      </c>
      <c r="E9" s="102" t="s">
        <v>40</v>
      </c>
      <c r="F9" s="102" t="s">
        <v>41</v>
      </c>
      <c r="G9" s="102" t="s">
        <v>38</v>
      </c>
      <c r="H9" s="102" t="s">
        <v>42</v>
      </c>
      <c r="I9" s="102" t="s">
        <v>39</v>
      </c>
      <c r="J9" s="102" t="s">
        <v>37</v>
      </c>
      <c r="K9" s="102" t="s">
        <v>36</v>
      </c>
      <c r="L9" s="102" t="s">
        <v>43</v>
      </c>
      <c r="M9" s="106" t="s">
        <v>44</v>
      </c>
      <c r="N9" s="111"/>
      <c r="O9" s="146" t="s">
        <v>31</v>
      </c>
      <c r="P9" s="148" t="s">
        <v>10</v>
      </c>
      <c r="Q9" s="124" t="s">
        <v>11</v>
      </c>
      <c r="R9" s="122" t="s">
        <v>32</v>
      </c>
      <c r="S9" s="102" t="s">
        <v>12</v>
      </c>
      <c r="T9" s="106" t="s">
        <v>13</v>
      </c>
      <c r="U9" s="126" t="s">
        <v>27</v>
      </c>
      <c r="V9" s="102" t="s">
        <v>14</v>
      </c>
      <c r="W9" s="106" t="s">
        <v>15</v>
      </c>
      <c r="X9" s="117"/>
      <c r="Y9" s="119"/>
      <c r="Z9" s="121"/>
      <c r="AA9" s="121"/>
      <c r="AB9" s="125"/>
      <c r="AC9" s="109"/>
    </row>
    <row r="10" spans="1:34" ht="92.25" customHeight="1" x14ac:dyDescent="0.25">
      <c r="A10" s="130"/>
      <c r="B10" s="12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7"/>
      <c r="N10" s="112"/>
      <c r="O10" s="147"/>
      <c r="P10" s="149"/>
      <c r="Q10" s="125"/>
      <c r="R10" s="123"/>
      <c r="S10" s="103"/>
      <c r="T10" s="107"/>
      <c r="U10" s="127"/>
      <c r="V10" s="103"/>
      <c r="W10" s="107"/>
      <c r="X10" s="117"/>
      <c r="Y10" s="119"/>
      <c r="Z10" s="121"/>
      <c r="AA10" s="121"/>
      <c r="AB10" s="125"/>
      <c r="AC10" s="109"/>
    </row>
    <row r="11" spans="1:34" ht="17.25" x14ac:dyDescent="0.25">
      <c r="A11" s="17">
        <v>1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1"/>
      <c r="N11" s="62"/>
      <c r="O11" s="30"/>
      <c r="P11" s="69">
        <v>36.840000000000003</v>
      </c>
      <c r="Q11" s="36">
        <v>10.23</v>
      </c>
      <c r="R11" s="91"/>
      <c r="S11" s="69">
        <v>40.72</v>
      </c>
      <c r="T11" s="37">
        <v>11.31</v>
      </c>
      <c r="U11" s="92"/>
      <c r="V11" s="69">
        <v>50.81</v>
      </c>
      <c r="W11" s="37">
        <v>14.11</v>
      </c>
      <c r="X11" s="63"/>
      <c r="Y11" s="63"/>
      <c r="Z11" s="33"/>
      <c r="AA11" s="33"/>
      <c r="AB11" s="34"/>
      <c r="AC11" s="58">
        <v>694.30700000000002</v>
      </c>
      <c r="AD11" s="12">
        <f t="shared" ref="AD11:AD41" si="0">SUM(B11:M11)+$K$42+$N$42</f>
        <v>0</v>
      </c>
      <c r="AE11" s="13" t="str">
        <f>IF(AD11=100,"ОК"," ")</f>
        <v xml:space="preserve"> </v>
      </c>
      <c r="AF11" s="8"/>
      <c r="AG11" s="8"/>
      <c r="AH11" s="8"/>
    </row>
    <row r="12" spans="1:34" ht="17.25" x14ac:dyDescent="0.25">
      <c r="A12" s="17">
        <v>2</v>
      </c>
      <c r="B12" s="64"/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  <c r="N12" s="68"/>
      <c r="O12" s="35"/>
      <c r="P12" s="69">
        <v>36.840000000000003</v>
      </c>
      <c r="Q12" s="36">
        <v>10.23</v>
      </c>
      <c r="R12" s="70"/>
      <c r="S12" s="69">
        <v>40.72</v>
      </c>
      <c r="T12" s="37">
        <v>11.31</v>
      </c>
      <c r="U12" s="38"/>
      <c r="V12" s="69">
        <v>50.81</v>
      </c>
      <c r="W12" s="37">
        <v>14.11</v>
      </c>
      <c r="X12" s="71"/>
      <c r="Y12" s="71"/>
      <c r="Z12" s="33"/>
      <c r="AA12" s="33"/>
      <c r="AB12" s="34"/>
      <c r="AC12" s="58">
        <v>834.35599999999999</v>
      </c>
      <c r="AD12" s="12">
        <f t="shared" si="0"/>
        <v>0</v>
      </c>
      <c r="AE12" s="13" t="str">
        <f>IF(AD12=100,"ОК"," ")</f>
        <v xml:space="preserve"> </v>
      </c>
      <c r="AF12" s="8"/>
      <c r="AG12" s="8"/>
      <c r="AH12" s="8"/>
    </row>
    <row r="13" spans="1:34" ht="16.5" x14ac:dyDescent="0.25">
      <c r="A13" s="17">
        <v>3</v>
      </c>
      <c r="B13" s="7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7"/>
      <c r="N13" s="68"/>
      <c r="O13" s="35"/>
      <c r="P13" s="69">
        <v>36.840000000000003</v>
      </c>
      <c r="Q13" s="36">
        <v>10.23</v>
      </c>
      <c r="R13" s="45"/>
      <c r="S13" s="69">
        <v>40.72</v>
      </c>
      <c r="T13" s="37">
        <v>11.31</v>
      </c>
      <c r="U13" s="38"/>
      <c r="V13" s="69">
        <v>50.81</v>
      </c>
      <c r="W13" s="37">
        <v>14.11</v>
      </c>
      <c r="X13" s="71"/>
      <c r="Y13" s="71"/>
      <c r="Z13" s="33"/>
      <c r="AA13" s="33"/>
      <c r="AB13" s="34"/>
      <c r="AC13" s="58">
        <v>853.73299999999995</v>
      </c>
      <c r="AD13" s="12">
        <f t="shared" si="0"/>
        <v>0</v>
      </c>
      <c r="AE13" s="13" t="str">
        <f>IF(AD13=100,"ОК"," ")</f>
        <v xml:space="preserve"> </v>
      </c>
      <c r="AF13" s="8"/>
      <c r="AG13" s="8"/>
      <c r="AH13" s="8"/>
    </row>
    <row r="14" spans="1:34" ht="16.5" x14ac:dyDescent="0.25">
      <c r="A14" s="17">
        <v>4</v>
      </c>
      <c r="B14" s="72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7"/>
      <c r="N14" s="68"/>
      <c r="O14" s="40"/>
      <c r="P14" s="73">
        <v>36.840000000000003</v>
      </c>
      <c r="Q14" s="41">
        <v>10.23</v>
      </c>
      <c r="R14" s="42"/>
      <c r="S14" s="73">
        <v>40.72</v>
      </c>
      <c r="T14" s="43">
        <v>11.31</v>
      </c>
      <c r="U14" s="44"/>
      <c r="V14" s="73">
        <v>50.81</v>
      </c>
      <c r="W14" s="43">
        <v>14.11</v>
      </c>
      <c r="X14" s="71"/>
      <c r="Y14" s="71"/>
      <c r="Z14" s="33"/>
      <c r="AA14" s="33"/>
      <c r="AB14" s="34"/>
      <c r="AC14" s="58">
        <v>866.88300000000004</v>
      </c>
      <c r="AD14" s="12">
        <f t="shared" si="0"/>
        <v>0</v>
      </c>
      <c r="AE14" s="13" t="str">
        <f t="shared" ref="AE14:AE41" si="1">IF(AD14=100,"ОК"," ")</f>
        <v xml:space="preserve"> </v>
      </c>
      <c r="AF14" s="8"/>
      <c r="AG14" s="8"/>
      <c r="AH14" s="8"/>
    </row>
    <row r="15" spans="1:34" ht="16.5" x14ac:dyDescent="0.25">
      <c r="A15" s="17">
        <v>5</v>
      </c>
      <c r="B15" s="55">
        <v>89.063299999999998</v>
      </c>
      <c r="C15" s="55">
        <v>5.2191999999999998</v>
      </c>
      <c r="D15" s="55">
        <v>2.3788999999999998</v>
      </c>
      <c r="E15" s="55">
        <v>0.31879999999999997</v>
      </c>
      <c r="F15" s="55">
        <v>0.58860000000000001</v>
      </c>
      <c r="G15" s="55">
        <v>1.6000000000000001E-3</v>
      </c>
      <c r="H15" s="55">
        <v>0.1656</v>
      </c>
      <c r="I15" s="55">
        <v>0.15279999999999999</v>
      </c>
      <c r="J15" s="55">
        <v>0.253</v>
      </c>
      <c r="K15" s="55">
        <v>6.8999999999999999E-3</v>
      </c>
      <c r="L15" s="55">
        <v>1.385</v>
      </c>
      <c r="M15" s="74">
        <v>0.46639999999999998</v>
      </c>
      <c r="N15" s="75">
        <v>0.77010000000000001</v>
      </c>
      <c r="O15" s="40"/>
      <c r="P15" s="87">
        <v>36.770000000000003</v>
      </c>
      <c r="Q15" s="88">
        <v>10.210000000000001</v>
      </c>
      <c r="R15" s="40"/>
      <c r="S15" s="87">
        <v>40.65</v>
      </c>
      <c r="T15" s="89">
        <v>11.29</v>
      </c>
      <c r="U15" s="90"/>
      <c r="V15" s="87">
        <v>50.84</v>
      </c>
      <c r="W15" s="89">
        <v>14.12</v>
      </c>
      <c r="X15" s="76"/>
      <c r="Y15" s="76"/>
      <c r="Z15" s="33">
        <v>0.1</v>
      </c>
      <c r="AA15" s="33">
        <v>0.6</v>
      </c>
      <c r="AB15" s="34"/>
      <c r="AC15" s="58">
        <v>839.61500000000001</v>
      </c>
      <c r="AD15" s="12">
        <f t="shared" si="0"/>
        <v>100.00009999999999</v>
      </c>
      <c r="AE15" s="13" t="str">
        <f t="shared" si="1"/>
        <v xml:space="preserve"> </v>
      </c>
      <c r="AF15" s="8"/>
      <c r="AG15" s="8"/>
      <c r="AH15" s="8"/>
    </row>
    <row r="16" spans="1:34" ht="16.5" x14ac:dyDescent="0.25">
      <c r="A16" s="17">
        <v>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74"/>
      <c r="N16" s="75"/>
      <c r="O16" s="40"/>
      <c r="P16" s="73">
        <v>36.770000000000003</v>
      </c>
      <c r="Q16" s="41">
        <v>10.210000000000001</v>
      </c>
      <c r="R16" s="42"/>
      <c r="S16" s="73">
        <v>40.65</v>
      </c>
      <c r="T16" s="43">
        <v>11.29</v>
      </c>
      <c r="U16" s="44"/>
      <c r="V16" s="73">
        <v>50.84</v>
      </c>
      <c r="W16" s="43">
        <v>14.12</v>
      </c>
      <c r="X16" s="76"/>
      <c r="Y16" s="76"/>
      <c r="Z16" s="33"/>
      <c r="AA16" s="33"/>
      <c r="AB16" s="34"/>
      <c r="AC16" s="58">
        <v>830.524</v>
      </c>
      <c r="AD16" s="12">
        <f t="shared" si="0"/>
        <v>0</v>
      </c>
      <c r="AE16" s="13" t="str">
        <f t="shared" si="1"/>
        <v xml:space="preserve"> </v>
      </c>
      <c r="AF16" s="8"/>
      <c r="AG16" s="8"/>
      <c r="AH16" s="8"/>
    </row>
    <row r="17" spans="1:34" ht="16.5" x14ac:dyDescent="0.25">
      <c r="A17" s="17">
        <v>7</v>
      </c>
      <c r="B17" s="55">
        <v>89.230699999999999</v>
      </c>
      <c r="C17" s="55">
        <v>5.1555999999999997</v>
      </c>
      <c r="D17" s="55">
        <v>2.3725000000000001</v>
      </c>
      <c r="E17" s="55">
        <v>0.31259999999999999</v>
      </c>
      <c r="F17" s="55">
        <v>0.57699999999999996</v>
      </c>
      <c r="G17" s="55">
        <v>1.4E-3</v>
      </c>
      <c r="H17" s="55">
        <v>0.15720000000000001</v>
      </c>
      <c r="I17" s="55">
        <v>0.14230000000000001</v>
      </c>
      <c r="J17" s="55">
        <v>0.19980000000000001</v>
      </c>
      <c r="K17" s="55">
        <v>4.7999999999999996E-3</v>
      </c>
      <c r="L17" s="55">
        <v>1.3922000000000001</v>
      </c>
      <c r="M17" s="74">
        <v>0.45390000000000003</v>
      </c>
      <c r="N17" s="75">
        <v>0.76719999999999999</v>
      </c>
      <c r="O17" s="35"/>
      <c r="P17" s="77">
        <v>36.65</v>
      </c>
      <c r="Q17" s="31">
        <v>10.18</v>
      </c>
      <c r="R17" s="35"/>
      <c r="S17" s="77">
        <v>40.53</v>
      </c>
      <c r="T17" s="32">
        <v>11.26</v>
      </c>
      <c r="U17" s="39"/>
      <c r="V17" s="77">
        <v>50.78</v>
      </c>
      <c r="W17" s="32">
        <v>14.11</v>
      </c>
      <c r="X17" s="76">
        <v>17.7</v>
      </c>
      <c r="Y17" s="76">
        <v>9.6</v>
      </c>
      <c r="Z17" s="33"/>
      <c r="AA17" s="33"/>
      <c r="AB17" s="66"/>
      <c r="AC17" s="58">
        <v>810.97699999999998</v>
      </c>
      <c r="AD17" s="12">
        <f t="shared" si="0"/>
        <v>100.00000000000003</v>
      </c>
      <c r="AE17" s="13" t="str">
        <f t="shared" si="1"/>
        <v>ОК</v>
      </c>
      <c r="AF17" s="8"/>
      <c r="AG17" s="8"/>
      <c r="AH17" s="8"/>
    </row>
    <row r="18" spans="1:34" ht="16.5" x14ac:dyDescent="0.25">
      <c r="A18" s="17">
        <v>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74"/>
      <c r="N18" s="75"/>
      <c r="O18" s="35"/>
      <c r="P18" s="78">
        <v>36.65</v>
      </c>
      <c r="Q18" s="36">
        <f t="shared" ref="Q18:Q41" si="2">P18/3.6</f>
        <v>10.180555555555555</v>
      </c>
      <c r="R18" s="45"/>
      <c r="S18" s="78">
        <v>40.53</v>
      </c>
      <c r="T18" s="37">
        <f t="shared" ref="T18:T41" si="3">S18/3.6</f>
        <v>11.258333333333333</v>
      </c>
      <c r="U18" s="38"/>
      <c r="V18" s="78">
        <v>50.78</v>
      </c>
      <c r="W18" s="37">
        <f t="shared" ref="W18:W41" si="4">V18/3.6</f>
        <v>14.105555555555556</v>
      </c>
      <c r="X18" s="76"/>
      <c r="Y18" s="76"/>
      <c r="Z18" s="33"/>
      <c r="AA18" s="33"/>
      <c r="AB18" s="34"/>
      <c r="AC18" s="58">
        <v>772.95699999999999</v>
      </c>
      <c r="AD18" s="12">
        <f t="shared" si="0"/>
        <v>0</v>
      </c>
      <c r="AE18" s="13" t="str">
        <f t="shared" si="1"/>
        <v xml:space="preserve"> </v>
      </c>
      <c r="AF18" s="8"/>
      <c r="AG18" s="8"/>
      <c r="AH18" s="8"/>
    </row>
    <row r="19" spans="1:34" ht="16.5" x14ac:dyDescent="0.25">
      <c r="A19" s="17">
        <v>9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74"/>
      <c r="N19" s="75"/>
      <c r="O19" s="35"/>
      <c r="P19" s="78">
        <v>36.65</v>
      </c>
      <c r="Q19" s="36">
        <f t="shared" si="2"/>
        <v>10.180555555555555</v>
      </c>
      <c r="R19" s="45"/>
      <c r="S19" s="78">
        <v>40.53</v>
      </c>
      <c r="T19" s="37">
        <f t="shared" si="3"/>
        <v>11.258333333333333</v>
      </c>
      <c r="U19" s="38"/>
      <c r="V19" s="78">
        <v>50.78</v>
      </c>
      <c r="W19" s="37">
        <f t="shared" si="4"/>
        <v>14.105555555555556</v>
      </c>
      <c r="X19" s="76"/>
      <c r="Y19" s="76"/>
      <c r="Z19" s="33"/>
      <c r="AA19" s="33"/>
      <c r="AB19" s="34"/>
      <c r="AC19" s="58">
        <v>824.05499999999995</v>
      </c>
      <c r="AD19" s="12">
        <f t="shared" si="0"/>
        <v>0</v>
      </c>
      <c r="AE19" s="13" t="str">
        <f t="shared" si="1"/>
        <v xml:space="preserve"> </v>
      </c>
      <c r="AF19" s="8"/>
      <c r="AG19" s="8"/>
      <c r="AH19" s="8"/>
    </row>
    <row r="20" spans="1:34" ht="16.5" x14ac:dyDescent="0.25">
      <c r="A20" s="17">
        <v>10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74"/>
      <c r="N20" s="75"/>
      <c r="O20" s="35"/>
      <c r="P20" s="78">
        <v>36.65</v>
      </c>
      <c r="Q20" s="36">
        <f t="shared" si="2"/>
        <v>10.180555555555555</v>
      </c>
      <c r="R20" s="45"/>
      <c r="S20" s="78">
        <v>40.53</v>
      </c>
      <c r="T20" s="37">
        <f t="shared" si="3"/>
        <v>11.258333333333333</v>
      </c>
      <c r="U20" s="38"/>
      <c r="V20" s="78">
        <v>50.78</v>
      </c>
      <c r="W20" s="37">
        <f t="shared" si="4"/>
        <v>14.105555555555556</v>
      </c>
      <c r="X20" s="76"/>
      <c r="Y20" s="76"/>
      <c r="Z20" s="33"/>
      <c r="AA20" s="33"/>
      <c r="AB20" s="34"/>
      <c r="AC20" s="58">
        <v>819.83100000000002</v>
      </c>
      <c r="AD20" s="12">
        <f t="shared" si="0"/>
        <v>0</v>
      </c>
      <c r="AE20" s="13" t="str">
        <f t="shared" si="1"/>
        <v xml:space="preserve"> </v>
      </c>
      <c r="AF20" s="8"/>
      <c r="AG20" s="8"/>
      <c r="AH20" s="8"/>
    </row>
    <row r="21" spans="1:34" ht="16.5" x14ac:dyDescent="0.25">
      <c r="A21" s="17">
        <v>11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74"/>
      <c r="N21" s="75"/>
      <c r="O21" s="35"/>
      <c r="P21" s="78">
        <v>36.65</v>
      </c>
      <c r="Q21" s="41">
        <f t="shared" si="2"/>
        <v>10.180555555555555</v>
      </c>
      <c r="R21" s="42"/>
      <c r="S21" s="78">
        <v>40.53</v>
      </c>
      <c r="T21" s="43">
        <f t="shared" si="3"/>
        <v>11.258333333333333</v>
      </c>
      <c r="U21" s="44"/>
      <c r="V21" s="78">
        <v>50.78</v>
      </c>
      <c r="W21" s="43">
        <f t="shared" si="4"/>
        <v>14.105555555555556</v>
      </c>
      <c r="X21" s="79"/>
      <c r="Y21" s="79"/>
      <c r="Z21" s="33"/>
      <c r="AA21" s="33"/>
      <c r="AB21" s="34"/>
      <c r="AC21" s="58">
        <v>833.30100000000004</v>
      </c>
      <c r="AD21" s="12">
        <f t="shared" si="0"/>
        <v>0</v>
      </c>
      <c r="AE21" s="13" t="str">
        <f t="shared" si="1"/>
        <v xml:space="preserve"> </v>
      </c>
      <c r="AF21" s="8"/>
      <c r="AG21" s="8"/>
      <c r="AH21" s="8"/>
    </row>
    <row r="22" spans="1:34" ht="16.5" x14ac:dyDescent="0.25">
      <c r="A22" s="17">
        <v>12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74"/>
      <c r="N22" s="75"/>
      <c r="O22" s="35"/>
      <c r="P22" s="78">
        <v>36.65</v>
      </c>
      <c r="Q22" s="41">
        <f t="shared" si="2"/>
        <v>10.180555555555555</v>
      </c>
      <c r="R22" s="42"/>
      <c r="S22" s="78">
        <v>40.53</v>
      </c>
      <c r="T22" s="43">
        <f t="shared" si="3"/>
        <v>11.258333333333333</v>
      </c>
      <c r="U22" s="44"/>
      <c r="V22" s="78">
        <v>50.78</v>
      </c>
      <c r="W22" s="43">
        <f t="shared" si="4"/>
        <v>14.105555555555556</v>
      </c>
      <c r="X22" s="76"/>
      <c r="Y22" s="76"/>
      <c r="Z22" s="33"/>
      <c r="AA22" s="33"/>
      <c r="AB22" s="34"/>
      <c r="AC22" s="58">
        <v>815.61199999999997</v>
      </c>
      <c r="AD22" s="12">
        <f t="shared" si="0"/>
        <v>0</v>
      </c>
      <c r="AE22" s="13" t="str">
        <f t="shared" si="1"/>
        <v xml:space="preserve"> </v>
      </c>
      <c r="AF22" s="8"/>
      <c r="AG22" s="8"/>
      <c r="AH22" s="8"/>
    </row>
    <row r="23" spans="1:34" ht="16.5" x14ac:dyDescent="0.25">
      <c r="A23" s="17">
        <v>13</v>
      </c>
      <c r="B23" s="55">
        <v>88.766999999999996</v>
      </c>
      <c r="C23" s="55">
        <v>5.4101999999999997</v>
      </c>
      <c r="D23" s="55">
        <v>2.4439000000000002</v>
      </c>
      <c r="E23" s="55">
        <v>0.31580000000000003</v>
      </c>
      <c r="F23" s="55">
        <v>0.57730000000000004</v>
      </c>
      <c r="G23" s="55">
        <v>1.4E-3</v>
      </c>
      <c r="H23" s="55">
        <v>0.1618</v>
      </c>
      <c r="I23" s="55">
        <v>0.1439</v>
      </c>
      <c r="J23" s="55">
        <v>0.18790000000000001</v>
      </c>
      <c r="K23" s="55">
        <v>5.0000000000000001E-3</v>
      </c>
      <c r="L23" s="55">
        <v>1.5118</v>
      </c>
      <c r="M23" s="74">
        <v>0.47399999999999998</v>
      </c>
      <c r="N23" s="75">
        <v>0.7702</v>
      </c>
      <c r="O23" s="35"/>
      <c r="P23" s="77">
        <v>36.700000000000003</v>
      </c>
      <c r="Q23" s="88">
        <f>P23/3.6</f>
        <v>10.194444444444445</v>
      </c>
      <c r="R23" s="40"/>
      <c r="S23" s="87">
        <v>40.58</v>
      </c>
      <c r="T23" s="89">
        <f>S23/3.6</f>
        <v>11.272222222222222</v>
      </c>
      <c r="U23" s="87"/>
      <c r="V23" s="87">
        <v>50.74</v>
      </c>
      <c r="W23" s="89">
        <f t="shared" si="4"/>
        <v>14.094444444444445</v>
      </c>
      <c r="X23" s="76"/>
      <c r="Y23" s="76"/>
      <c r="Z23" s="33"/>
      <c r="AA23" s="33"/>
      <c r="AB23" s="34"/>
      <c r="AC23" s="58">
        <v>831.62199999999996</v>
      </c>
      <c r="AD23" s="12">
        <f t="shared" si="0"/>
        <v>99.999999999999986</v>
      </c>
      <c r="AE23" s="13" t="str">
        <f t="shared" si="1"/>
        <v>ОК</v>
      </c>
      <c r="AF23" s="8"/>
      <c r="AG23" s="8"/>
      <c r="AH23" s="8"/>
    </row>
    <row r="24" spans="1:34" ht="16.5" x14ac:dyDescent="0.25">
      <c r="A24" s="17">
        <v>14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N24" s="81"/>
      <c r="O24" s="35"/>
      <c r="P24" s="94">
        <v>36.700000000000003</v>
      </c>
      <c r="Q24" s="95">
        <f t="shared" si="2"/>
        <v>10.194444444444445</v>
      </c>
      <c r="R24" s="96"/>
      <c r="S24" s="97">
        <v>40.58</v>
      </c>
      <c r="T24" s="98">
        <f>S24/3.6</f>
        <v>11.272222222222222</v>
      </c>
      <c r="U24" s="99"/>
      <c r="V24" s="97">
        <v>50.74</v>
      </c>
      <c r="W24" s="100">
        <f t="shared" si="4"/>
        <v>14.094444444444445</v>
      </c>
      <c r="X24" s="79"/>
      <c r="Y24" s="79"/>
      <c r="Z24" s="33"/>
      <c r="AA24" s="33"/>
      <c r="AB24" s="34"/>
      <c r="AC24" s="58">
        <v>818.80700000000002</v>
      </c>
      <c r="AD24" s="12">
        <f t="shared" si="0"/>
        <v>0</v>
      </c>
      <c r="AE24" s="13" t="str">
        <f t="shared" si="1"/>
        <v xml:space="preserve"> </v>
      </c>
      <c r="AF24" s="8"/>
      <c r="AG24" s="8"/>
      <c r="AH24" s="8"/>
    </row>
    <row r="25" spans="1:34" ht="16.5" x14ac:dyDescent="0.25">
      <c r="A25" s="17">
        <v>15</v>
      </c>
      <c r="B25" s="72">
        <v>88.974299999999999</v>
      </c>
      <c r="C25" s="66">
        <v>5.2885999999999997</v>
      </c>
      <c r="D25" s="66">
        <v>2.4363000000000001</v>
      </c>
      <c r="E25" s="66">
        <v>0.31669999999999998</v>
      </c>
      <c r="F25" s="66">
        <v>0.57889999999999997</v>
      </c>
      <c r="G25" s="66">
        <v>1E-3</v>
      </c>
      <c r="H25" s="66">
        <v>0.1648</v>
      </c>
      <c r="I25" s="66">
        <v>0.15010000000000001</v>
      </c>
      <c r="J25" s="66">
        <v>0.20250000000000001</v>
      </c>
      <c r="K25" s="66">
        <v>6.0000000000000001E-3</v>
      </c>
      <c r="L25" s="66">
        <v>1.4100999999999999</v>
      </c>
      <c r="M25" s="67">
        <v>0.4708</v>
      </c>
      <c r="N25" s="68">
        <v>0.76959999999999995</v>
      </c>
      <c r="O25" s="35"/>
      <c r="P25" s="93">
        <v>36.729999999999997</v>
      </c>
      <c r="Q25" s="31">
        <f t="shared" si="2"/>
        <v>10.202777777777778</v>
      </c>
      <c r="R25" s="35"/>
      <c r="S25" s="93">
        <v>40.61</v>
      </c>
      <c r="T25" s="32">
        <f t="shared" si="3"/>
        <v>11.280555555555555</v>
      </c>
      <c r="U25" s="39"/>
      <c r="V25" s="93">
        <v>50.8</v>
      </c>
      <c r="W25" s="89">
        <f t="shared" si="4"/>
        <v>14.111111111111111</v>
      </c>
      <c r="X25" s="71">
        <v>20.100000000000001</v>
      </c>
      <c r="Y25" s="71">
        <v>12.6</v>
      </c>
      <c r="Z25" s="33"/>
      <c r="AA25" s="33"/>
      <c r="AB25" s="34" t="s">
        <v>62</v>
      </c>
      <c r="AC25" s="58">
        <v>836.995</v>
      </c>
      <c r="AD25" s="12">
        <f t="shared" si="0"/>
        <v>100.0001</v>
      </c>
      <c r="AE25" s="13" t="str">
        <f t="shared" si="1"/>
        <v xml:space="preserve"> </v>
      </c>
      <c r="AF25" s="8"/>
      <c r="AG25" s="8"/>
      <c r="AH25" s="8"/>
    </row>
    <row r="26" spans="1:34" ht="16.5" x14ac:dyDescent="0.25">
      <c r="A26" s="17">
        <v>16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35"/>
      <c r="P26" s="101">
        <v>36.729999999999997</v>
      </c>
      <c r="Q26" s="36">
        <f t="shared" si="2"/>
        <v>10.202777777777778</v>
      </c>
      <c r="R26" s="45"/>
      <c r="S26" s="101">
        <v>40.61</v>
      </c>
      <c r="T26" s="37">
        <f t="shared" si="3"/>
        <v>11.280555555555555</v>
      </c>
      <c r="U26" s="38"/>
      <c r="V26" s="101">
        <v>50.8</v>
      </c>
      <c r="W26" s="37">
        <f t="shared" si="4"/>
        <v>14.111111111111111</v>
      </c>
      <c r="X26" s="39"/>
      <c r="Y26" s="33"/>
      <c r="Z26" s="33"/>
      <c r="AA26" s="33"/>
      <c r="AB26" s="34"/>
      <c r="AC26" s="58">
        <v>803.17700000000002</v>
      </c>
      <c r="AD26" s="12">
        <f t="shared" si="0"/>
        <v>0</v>
      </c>
      <c r="AE26" s="13" t="str">
        <f t="shared" si="1"/>
        <v xml:space="preserve"> </v>
      </c>
      <c r="AF26" s="8"/>
      <c r="AG26" s="8"/>
      <c r="AH26" s="8"/>
    </row>
    <row r="27" spans="1:34" ht="16.5" x14ac:dyDescent="0.25">
      <c r="A27" s="17">
        <v>17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35"/>
      <c r="P27" s="101">
        <v>36.729999999999997</v>
      </c>
      <c r="Q27" s="36">
        <f t="shared" si="2"/>
        <v>10.202777777777778</v>
      </c>
      <c r="R27" s="45"/>
      <c r="S27" s="101">
        <v>40.61</v>
      </c>
      <c r="T27" s="37">
        <f t="shared" si="3"/>
        <v>11.280555555555555</v>
      </c>
      <c r="U27" s="38"/>
      <c r="V27" s="101">
        <v>50.8</v>
      </c>
      <c r="W27" s="37">
        <f t="shared" si="4"/>
        <v>14.111111111111111</v>
      </c>
      <c r="X27" s="39"/>
      <c r="Y27" s="33"/>
      <c r="Z27" s="33"/>
      <c r="AA27" s="33"/>
      <c r="AB27" s="34"/>
      <c r="AC27" s="58">
        <v>804.245</v>
      </c>
      <c r="AD27" s="12">
        <f t="shared" si="0"/>
        <v>0</v>
      </c>
      <c r="AE27" s="13" t="str">
        <f t="shared" si="1"/>
        <v xml:space="preserve"> </v>
      </c>
      <c r="AF27" s="8"/>
      <c r="AG27" s="8"/>
      <c r="AH27" s="8"/>
    </row>
    <row r="28" spans="1:34" ht="16.5" x14ac:dyDescent="0.25">
      <c r="A28" s="17">
        <v>18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35"/>
      <c r="P28" s="101">
        <v>36.729999999999997</v>
      </c>
      <c r="Q28" s="36">
        <f t="shared" si="2"/>
        <v>10.202777777777778</v>
      </c>
      <c r="R28" s="45"/>
      <c r="S28" s="101">
        <v>40.61</v>
      </c>
      <c r="T28" s="37">
        <f t="shared" si="3"/>
        <v>11.280555555555555</v>
      </c>
      <c r="U28" s="38"/>
      <c r="V28" s="101">
        <v>50.8</v>
      </c>
      <c r="W28" s="37">
        <f t="shared" si="4"/>
        <v>14.111111111111111</v>
      </c>
      <c r="X28" s="39"/>
      <c r="Y28" s="33"/>
      <c r="Z28" s="33"/>
      <c r="AA28" s="33"/>
      <c r="AB28" s="34"/>
      <c r="AC28" s="58">
        <v>790.78599999999994</v>
      </c>
      <c r="AD28" s="12">
        <f t="shared" si="0"/>
        <v>0</v>
      </c>
      <c r="AE28" s="13" t="str">
        <f t="shared" si="1"/>
        <v xml:space="preserve"> </v>
      </c>
      <c r="AF28" s="8"/>
      <c r="AG28" s="8"/>
      <c r="AH28" s="8"/>
    </row>
    <row r="29" spans="1:34" ht="16.5" x14ac:dyDescent="0.25">
      <c r="A29" s="17">
        <v>19</v>
      </c>
      <c r="B29" s="46">
        <v>89.071299999999994</v>
      </c>
      <c r="C29" s="46">
        <v>5.2636000000000003</v>
      </c>
      <c r="D29" s="46">
        <v>2.3925000000000001</v>
      </c>
      <c r="E29" s="46">
        <v>0.30740000000000001</v>
      </c>
      <c r="F29" s="46">
        <v>0.56859999999999999</v>
      </c>
      <c r="G29" s="46">
        <v>1.2999999999999999E-3</v>
      </c>
      <c r="H29" s="46">
        <v>0.1595</v>
      </c>
      <c r="I29" s="46">
        <v>0.1444</v>
      </c>
      <c r="J29" s="46">
        <v>0.1976</v>
      </c>
      <c r="K29" s="46">
        <v>5.7999999999999996E-3</v>
      </c>
      <c r="L29" s="46">
        <v>1.4208000000000001</v>
      </c>
      <c r="M29" s="46">
        <v>0.46700000000000003</v>
      </c>
      <c r="N29" s="47">
        <v>0.76819999999999999</v>
      </c>
      <c r="O29" s="35"/>
      <c r="P29" s="48">
        <v>36.67</v>
      </c>
      <c r="Q29" s="31">
        <f t="shared" si="2"/>
        <v>10.186111111111112</v>
      </c>
      <c r="R29" s="35"/>
      <c r="S29" s="48">
        <v>40.54</v>
      </c>
      <c r="T29" s="32">
        <f t="shared" si="3"/>
        <v>11.261111111111111</v>
      </c>
      <c r="U29" s="39"/>
      <c r="V29" s="33">
        <v>50.76</v>
      </c>
      <c r="W29" s="32">
        <f t="shared" si="4"/>
        <v>14.1</v>
      </c>
      <c r="X29" s="39"/>
      <c r="Y29" s="33"/>
      <c r="Z29" s="33"/>
      <c r="AA29" s="33"/>
      <c r="AB29" s="34"/>
      <c r="AC29" s="58">
        <v>783.13300000000004</v>
      </c>
      <c r="AD29" s="12">
        <f t="shared" si="0"/>
        <v>99.999799999999979</v>
      </c>
      <c r="AE29" s="13" t="str">
        <f t="shared" si="1"/>
        <v xml:space="preserve"> </v>
      </c>
      <c r="AF29" s="8"/>
      <c r="AG29" s="8"/>
      <c r="AH29" s="8"/>
    </row>
    <row r="30" spans="1:34" ht="16.5" x14ac:dyDescent="0.25">
      <c r="A30" s="17">
        <v>20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35"/>
      <c r="P30" s="49">
        <v>36.67</v>
      </c>
      <c r="Q30" s="36">
        <f t="shared" si="2"/>
        <v>10.186111111111112</v>
      </c>
      <c r="R30" s="45"/>
      <c r="S30" s="49">
        <v>40.54</v>
      </c>
      <c r="T30" s="37">
        <f t="shared" si="3"/>
        <v>11.261111111111111</v>
      </c>
      <c r="U30" s="38"/>
      <c r="V30" s="50">
        <v>50.76</v>
      </c>
      <c r="W30" s="37">
        <f t="shared" si="4"/>
        <v>14.1</v>
      </c>
      <c r="X30" s="39"/>
      <c r="Y30" s="33"/>
      <c r="Z30" s="33"/>
      <c r="AA30" s="33"/>
      <c r="AB30" s="34"/>
      <c r="AC30" s="58">
        <v>777.55499999999995</v>
      </c>
      <c r="AD30" s="12">
        <f t="shared" si="0"/>
        <v>0</v>
      </c>
      <c r="AE30" s="13" t="str">
        <f t="shared" si="1"/>
        <v xml:space="preserve"> </v>
      </c>
      <c r="AF30" s="8"/>
      <c r="AG30" s="8"/>
      <c r="AH30" s="8"/>
    </row>
    <row r="31" spans="1:34" ht="16.5" x14ac:dyDescent="0.25">
      <c r="A31" s="17">
        <v>21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35"/>
      <c r="P31" s="49">
        <v>36.67</v>
      </c>
      <c r="Q31" s="36">
        <f t="shared" si="2"/>
        <v>10.186111111111112</v>
      </c>
      <c r="R31" s="45"/>
      <c r="S31" s="49">
        <v>40.54</v>
      </c>
      <c r="T31" s="37">
        <f t="shared" si="3"/>
        <v>11.261111111111111</v>
      </c>
      <c r="U31" s="38"/>
      <c r="V31" s="50">
        <v>50.76</v>
      </c>
      <c r="W31" s="37">
        <f t="shared" si="4"/>
        <v>14.1</v>
      </c>
      <c r="X31" s="39"/>
      <c r="Y31" s="33"/>
      <c r="Z31" s="33"/>
      <c r="AA31" s="33"/>
      <c r="AB31" s="34"/>
      <c r="AC31" s="58">
        <v>763.11300000000006</v>
      </c>
      <c r="AD31" s="12">
        <f t="shared" si="0"/>
        <v>0</v>
      </c>
      <c r="AE31" s="13" t="str">
        <f t="shared" si="1"/>
        <v xml:space="preserve"> </v>
      </c>
      <c r="AF31" s="8"/>
      <c r="AG31" s="8"/>
      <c r="AH31" s="8"/>
    </row>
    <row r="32" spans="1:34" ht="16.5" x14ac:dyDescent="0.25">
      <c r="A32" s="17">
        <v>22</v>
      </c>
      <c r="B32" s="46">
        <v>88.943100000000001</v>
      </c>
      <c r="C32" s="46">
        <v>5.3220000000000001</v>
      </c>
      <c r="D32" s="46">
        <v>2.4398</v>
      </c>
      <c r="E32" s="46">
        <v>0.31390000000000001</v>
      </c>
      <c r="F32" s="46">
        <v>0.57840000000000003</v>
      </c>
      <c r="G32" s="46">
        <v>1E-3</v>
      </c>
      <c r="H32" s="46">
        <v>0.16209999999999999</v>
      </c>
      <c r="I32" s="46">
        <v>0.1489</v>
      </c>
      <c r="J32" s="46">
        <v>0.16489999999999999</v>
      </c>
      <c r="K32" s="46">
        <v>6.4000000000000003E-3</v>
      </c>
      <c r="L32" s="46">
        <v>1.4577</v>
      </c>
      <c r="M32" s="46">
        <v>0.4617</v>
      </c>
      <c r="N32" s="47">
        <v>0.76870000000000005</v>
      </c>
      <c r="O32" s="35"/>
      <c r="P32" s="48">
        <v>36.68</v>
      </c>
      <c r="Q32" s="31">
        <f t="shared" si="2"/>
        <v>10.188888888888888</v>
      </c>
      <c r="R32" s="35"/>
      <c r="S32" s="48">
        <v>40.549999999999997</v>
      </c>
      <c r="T32" s="32">
        <f t="shared" si="3"/>
        <v>11.263888888888888</v>
      </c>
      <c r="U32" s="39"/>
      <c r="V32" s="33">
        <v>50.76</v>
      </c>
      <c r="W32" s="32">
        <f t="shared" si="4"/>
        <v>14.1</v>
      </c>
      <c r="X32" s="39">
        <v>5.9</v>
      </c>
      <c r="Y32" s="54">
        <v>3</v>
      </c>
      <c r="Z32" s="33">
        <v>0.1</v>
      </c>
      <c r="AA32" s="33">
        <v>0.5</v>
      </c>
      <c r="AB32" s="34"/>
      <c r="AC32" s="58">
        <v>769.22500000000002</v>
      </c>
      <c r="AD32" s="12">
        <f t="shared" si="0"/>
        <v>99.999900000000011</v>
      </c>
      <c r="AE32" s="13" t="str">
        <f t="shared" si="1"/>
        <v xml:space="preserve"> </v>
      </c>
      <c r="AF32" s="8"/>
      <c r="AG32" s="8"/>
      <c r="AH32" s="8"/>
    </row>
    <row r="33" spans="1:34" ht="16.5" x14ac:dyDescent="0.25">
      <c r="A33" s="17">
        <v>23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7"/>
      <c r="O33" s="35"/>
      <c r="P33" s="49">
        <v>36.68</v>
      </c>
      <c r="Q33" s="36">
        <f t="shared" si="2"/>
        <v>10.188888888888888</v>
      </c>
      <c r="R33" s="45"/>
      <c r="S33" s="49">
        <v>40.549999999999997</v>
      </c>
      <c r="T33" s="37">
        <f t="shared" si="3"/>
        <v>11.263888888888888</v>
      </c>
      <c r="U33" s="38"/>
      <c r="V33" s="50">
        <v>50.76</v>
      </c>
      <c r="W33" s="37">
        <f t="shared" si="4"/>
        <v>14.1</v>
      </c>
      <c r="X33" s="39"/>
      <c r="Y33" s="33"/>
      <c r="Z33" s="33"/>
      <c r="AA33" s="33"/>
      <c r="AB33" s="34"/>
      <c r="AC33" s="58">
        <v>761.83900000000006</v>
      </c>
      <c r="AD33" s="12">
        <f t="shared" si="0"/>
        <v>0</v>
      </c>
      <c r="AE33" s="13" t="str">
        <f>IF(AD33=100,"ОК"," ")</f>
        <v xml:space="preserve"> </v>
      </c>
      <c r="AF33" s="8"/>
      <c r="AG33" s="8"/>
      <c r="AH33" s="8"/>
    </row>
    <row r="34" spans="1:34" ht="16.5" x14ac:dyDescent="0.25">
      <c r="A34" s="17">
        <v>24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7"/>
      <c r="O34" s="35"/>
      <c r="P34" s="49">
        <v>36.68</v>
      </c>
      <c r="Q34" s="36">
        <f t="shared" si="2"/>
        <v>10.188888888888888</v>
      </c>
      <c r="R34" s="45"/>
      <c r="S34" s="49">
        <v>40.549999999999997</v>
      </c>
      <c r="T34" s="37">
        <f t="shared" si="3"/>
        <v>11.263888888888888</v>
      </c>
      <c r="U34" s="38"/>
      <c r="V34" s="50">
        <v>50.76</v>
      </c>
      <c r="W34" s="37">
        <f t="shared" si="4"/>
        <v>14.1</v>
      </c>
      <c r="X34" s="39"/>
      <c r="Y34" s="33"/>
      <c r="Z34" s="33"/>
      <c r="AA34" s="33"/>
      <c r="AB34" s="34"/>
      <c r="AC34" s="58">
        <v>762.27800000000002</v>
      </c>
      <c r="AD34" s="12">
        <f t="shared" si="0"/>
        <v>0</v>
      </c>
      <c r="AE34" s="13" t="str">
        <f t="shared" si="1"/>
        <v xml:space="preserve"> </v>
      </c>
      <c r="AF34" s="8"/>
      <c r="AG34" s="8"/>
      <c r="AH34" s="8"/>
    </row>
    <row r="35" spans="1:34" ht="16.5" x14ac:dyDescent="0.25">
      <c r="A35" s="17">
        <v>25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  <c r="O35" s="35"/>
      <c r="P35" s="49">
        <v>36.68</v>
      </c>
      <c r="Q35" s="36">
        <f t="shared" si="2"/>
        <v>10.188888888888888</v>
      </c>
      <c r="R35" s="45"/>
      <c r="S35" s="49">
        <v>40.549999999999997</v>
      </c>
      <c r="T35" s="37">
        <f t="shared" si="3"/>
        <v>11.263888888888888</v>
      </c>
      <c r="U35" s="38"/>
      <c r="V35" s="50">
        <v>50.76</v>
      </c>
      <c r="W35" s="37">
        <f t="shared" si="4"/>
        <v>14.1</v>
      </c>
      <c r="X35" s="39"/>
      <c r="Y35" s="33"/>
      <c r="Z35" s="33"/>
      <c r="AA35" s="33"/>
      <c r="AB35" s="34"/>
      <c r="AC35" s="58">
        <v>746.91099999999994</v>
      </c>
      <c r="AD35" s="12">
        <f t="shared" si="0"/>
        <v>0</v>
      </c>
      <c r="AE35" s="13" t="str">
        <f t="shared" si="1"/>
        <v xml:space="preserve"> </v>
      </c>
      <c r="AF35" s="8"/>
      <c r="AG35" s="8"/>
      <c r="AH35" s="8"/>
    </row>
    <row r="36" spans="1:34" ht="16.5" x14ac:dyDescent="0.25">
      <c r="A36" s="17">
        <v>26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35"/>
      <c r="P36" s="49">
        <v>36.68</v>
      </c>
      <c r="Q36" s="36">
        <f t="shared" si="2"/>
        <v>10.188888888888888</v>
      </c>
      <c r="R36" s="45"/>
      <c r="S36" s="49">
        <v>40.549999999999997</v>
      </c>
      <c r="T36" s="37">
        <f t="shared" si="3"/>
        <v>11.263888888888888</v>
      </c>
      <c r="U36" s="38"/>
      <c r="V36" s="50">
        <v>50.76</v>
      </c>
      <c r="W36" s="37">
        <f t="shared" si="4"/>
        <v>14.1</v>
      </c>
      <c r="X36" s="39"/>
      <c r="Y36" s="33"/>
      <c r="Z36" s="33"/>
      <c r="AA36" s="33"/>
      <c r="AB36" s="34"/>
      <c r="AC36" s="58">
        <v>740.72799999999995</v>
      </c>
      <c r="AD36" s="12">
        <f t="shared" si="0"/>
        <v>0</v>
      </c>
      <c r="AE36" s="13" t="str">
        <f t="shared" si="1"/>
        <v xml:space="preserve"> </v>
      </c>
      <c r="AF36" s="8"/>
      <c r="AG36" s="8"/>
      <c r="AH36" s="8"/>
    </row>
    <row r="37" spans="1:34" ht="16.5" x14ac:dyDescent="0.25">
      <c r="A37" s="17">
        <v>27</v>
      </c>
      <c r="B37" s="46">
        <v>88.868799999999993</v>
      </c>
      <c r="C37" s="46">
        <v>5.2877000000000001</v>
      </c>
      <c r="D37" s="46">
        <v>2.472</v>
      </c>
      <c r="E37" s="46">
        <v>0.31340000000000001</v>
      </c>
      <c r="F37" s="46">
        <v>0.57799999999999996</v>
      </c>
      <c r="G37" s="46">
        <v>1.5E-3</v>
      </c>
      <c r="H37" s="46">
        <v>0.1721</v>
      </c>
      <c r="I37" s="46">
        <v>0.16220000000000001</v>
      </c>
      <c r="J37" s="46">
        <v>0.23080000000000001</v>
      </c>
      <c r="K37" s="46">
        <v>6.1000000000000004E-3</v>
      </c>
      <c r="L37" s="46">
        <v>1.4379</v>
      </c>
      <c r="M37" s="46">
        <v>0.46939999999999998</v>
      </c>
      <c r="N37" s="47">
        <v>0.77129999999999999</v>
      </c>
      <c r="O37" s="35"/>
      <c r="P37" s="48">
        <v>36.799999999999997</v>
      </c>
      <c r="Q37" s="31">
        <f t="shared" si="2"/>
        <v>10.222222222222221</v>
      </c>
      <c r="R37" s="35"/>
      <c r="S37" s="48">
        <v>40.68</v>
      </c>
      <c r="T37" s="32">
        <f t="shared" si="3"/>
        <v>11.299999999999999</v>
      </c>
      <c r="U37" s="39"/>
      <c r="V37" s="33">
        <v>50.83</v>
      </c>
      <c r="W37" s="32">
        <f t="shared" si="4"/>
        <v>14.119444444444444</v>
      </c>
      <c r="X37" s="39"/>
      <c r="Y37" s="33"/>
      <c r="Z37" s="33"/>
      <c r="AA37" s="33"/>
      <c r="AB37" s="34" t="s">
        <v>62</v>
      </c>
      <c r="AC37" s="58">
        <v>764.76</v>
      </c>
      <c r="AD37" s="12">
        <f t="shared" si="0"/>
        <v>99.999899999999982</v>
      </c>
      <c r="AE37" s="13" t="str">
        <f t="shared" si="1"/>
        <v xml:space="preserve"> </v>
      </c>
      <c r="AF37" s="8"/>
      <c r="AG37" s="8"/>
      <c r="AH37" s="8"/>
    </row>
    <row r="38" spans="1:34" ht="16.5" x14ac:dyDescent="0.25">
      <c r="A38" s="17">
        <v>28</v>
      </c>
      <c r="B38" s="46">
        <v>89.156400000000005</v>
      </c>
      <c r="C38" s="46">
        <v>5.1978</v>
      </c>
      <c r="D38" s="46">
        <v>2.3978000000000002</v>
      </c>
      <c r="E38" s="46">
        <v>0.31119999999999998</v>
      </c>
      <c r="F38" s="46">
        <v>0.56489999999999996</v>
      </c>
      <c r="G38" s="46">
        <v>8.9999999999999998E-4</v>
      </c>
      <c r="H38" s="46">
        <v>0.15679999999999999</v>
      </c>
      <c r="I38" s="46">
        <v>0.14480000000000001</v>
      </c>
      <c r="J38" s="46">
        <v>0.1978</v>
      </c>
      <c r="K38" s="46">
        <v>5.4999999999999997E-3</v>
      </c>
      <c r="L38" s="46">
        <v>1.3846000000000001</v>
      </c>
      <c r="M38" s="46">
        <v>0.48149999999999998</v>
      </c>
      <c r="N38" s="47">
        <v>0.76780000000000004</v>
      </c>
      <c r="O38" s="35"/>
      <c r="P38" s="48">
        <v>36.659999999999997</v>
      </c>
      <c r="Q38" s="31">
        <f t="shared" si="2"/>
        <v>10.183333333333332</v>
      </c>
      <c r="R38" s="35"/>
      <c r="S38" s="48">
        <v>40.53</v>
      </c>
      <c r="T38" s="32">
        <f t="shared" si="3"/>
        <v>11.258333333333333</v>
      </c>
      <c r="U38" s="39"/>
      <c r="V38" s="33">
        <v>50.76</v>
      </c>
      <c r="W38" s="32">
        <f t="shared" si="4"/>
        <v>14.1</v>
      </c>
      <c r="X38" s="39">
        <v>5.9</v>
      </c>
      <c r="Y38" s="33">
        <v>3.6</v>
      </c>
      <c r="Z38" s="33"/>
      <c r="AA38" s="33"/>
      <c r="AB38" s="34"/>
      <c r="AC38" s="58">
        <v>782.04899999999998</v>
      </c>
      <c r="AD38" s="12">
        <f t="shared" si="0"/>
        <v>100.00000000000001</v>
      </c>
      <c r="AE38" s="13" t="str">
        <f t="shared" si="1"/>
        <v>ОК</v>
      </c>
      <c r="AF38" s="8"/>
      <c r="AG38" s="8"/>
      <c r="AH38" s="8"/>
    </row>
    <row r="39" spans="1:34" ht="16.5" x14ac:dyDescent="0.25">
      <c r="A39" s="17">
        <v>29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  <c r="O39" s="35"/>
      <c r="P39" s="49">
        <v>36.659999999999997</v>
      </c>
      <c r="Q39" s="36">
        <f t="shared" si="2"/>
        <v>10.183333333333332</v>
      </c>
      <c r="R39" s="45"/>
      <c r="S39" s="49">
        <v>40.53</v>
      </c>
      <c r="T39" s="37">
        <f t="shared" si="3"/>
        <v>11.258333333333333</v>
      </c>
      <c r="U39" s="38"/>
      <c r="V39" s="50">
        <v>50.76</v>
      </c>
      <c r="W39" s="37">
        <f t="shared" si="4"/>
        <v>14.1</v>
      </c>
      <c r="X39" s="39"/>
      <c r="Y39" s="33"/>
      <c r="Z39" s="33"/>
      <c r="AA39" s="33"/>
      <c r="AB39" s="34"/>
      <c r="AC39" s="58">
        <v>770.06700000000001</v>
      </c>
      <c r="AD39" s="12">
        <f t="shared" si="0"/>
        <v>0</v>
      </c>
      <c r="AE39" s="13" t="str">
        <f t="shared" si="1"/>
        <v xml:space="preserve"> </v>
      </c>
      <c r="AF39" s="8"/>
      <c r="AG39" s="8"/>
      <c r="AH39" s="8"/>
    </row>
    <row r="40" spans="1:34" ht="16.5" x14ac:dyDescent="0.25">
      <c r="A40" s="17">
        <v>30</v>
      </c>
      <c r="B40" s="5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86"/>
      <c r="N40" s="47"/>
      <c r="O40" s="35"/>
      <c r="P40" s="49">
        <v>36.659999999999997</v>
      </c>
      <c r="Q40" s="36">
        <f t="shared" si="2"/>
        <v>10.183333333333332</v>
      </c>
      <c r="R40" s="45"/>
      <c r="S40" s="49">
        <v>40.53</v>
      </c>
      <c r="T40" s="37">
        <f t="shared" si="3"/>
        <v>11.258333333333333</v>
      </c>
      <c r="U40" s="38"/>
      <c r="V40" s="50">
        <v>50.76</v>
      </c>
      <c r="W40" s="37">
        <f t="shared" si="4"/>
        <v>14.1</v>
      </c>
      <c r="X40" s="39"/>
      <c r="Y40" s="33"/>
      <c r="Z40" s="33"/>
      <c r="AA40" s="33"/>
      <c r="AB40" s="34"/>
      <c r="AC40" s="58">
        <v>783.84</v>
      </c>
      <c r="AD40" s="12"/>
      <c r="AE40" s="13"/>
      <c r="AF40" s="8"/>
      <c r="AG40" s="8"/>
      <c r="AH40" s="8"/>
    </row>
    <row r="41" spans="1:34" ht="17.25" thickBot="1" x14ac:dyDescent="0.3">
      <c r="A41" s="17">
        <v>31</v>
      </c>
      <c r="B41" s="51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52"/>
      <c r="N41" s="47"/>
      <c r="O41" s="35"/>
      <c r="P41" s="49">
        <v>36.659999999999997</v>
      </c>
      <c r="Q41" s="36">
        <f t="shared" si="2"/>
        <v>10.183333333333332</v>
      </c>
      <c r="R41" s="45"/>
      <c r="S41" s="49">
        <v>40.53</v>
      </c>
      <c r="T41" s="37">
        <f t="shared" si="3"/>
        <v>11.258333333333333</v>
      </c>
      <c r="U41" s="38"/>
      <c r="V41" s="50">
        <v>50.76</v>
      </c>
      <c r="W41" s="37">
        <f t="shared" si="4"/>
        <v>14.1</v>
      </c>
      <c r="X41" s="53"/>
      <c r="Y41" s="54"/>
      <c r="Z41" s="33"/>
      <c r="AA41" s="33"/>
      <c r="AB41" s="34"/>
      <c r="AC41" s="58">
        <v>762.89800000000002</v>
      </c>
      <c r="AD41" s="12">
        <f t="shared" si="0"/>
        <v>0</v>
      </c>
      <c r="AE41" s="13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50" t="s">
        <v>24</v>
      </c>
      <c r="B42" s="150"/>
      <c r="C42" s="150"/>
      <c r="D42" s="150"/>
      <c r="E42" s="150"/>
      <c r="F42" s="150"/>
      <c r="G42" s="150"/>
      <c r="H42" s="151"/>
      <c r="I42" s="152" t="s">
        <v>22</v>
      </c>
      <c r="J42" s="153"/>
      <c r="K42" s="18">
        <v>0</v>
      </c>
      <c r="L42" s="158" t="s">
        <v>23</v>
      </c>
      <c r="M42" s="159"/>
      <c r="N42" s="19">
        <v>0</v>
      </c>
      <c r="O42" s="160">
        <f>SUMPRODUCT(O11:O41,AC11:AC41)/SUM(AC11:AC41)</f>
        <v>0</v>
      </c>
      <c r="P42" s="128">
        <f>SUMPRODUCT(P11:P41,AC11:AC41)/SUM(AC11:AC41)</f>
        <v>36.709420476013591</v>
      </c>
      <c r="Q42" s="104">
        <f>SUMPRODUCT(Q11:Q41,AC11:AC41)/SUM(AC11:AC41)</f>
        <v>10.196340094100107</v>
      </c>
      <c r="R42" s="156">
        <f>SUMPRODUCT(R11:R41,AC11:AC41)/SUM(AC11:AC41)</f>
        <v>0</v>
      </c>
      <c r="S42" s="128">
        <f>SUMPRODUCT(S11:S41,AC11:AC41)/SUM(AC11:AC41)</f>
        <v>40.585686776554454</v>
      </c>
      <c r="T42" s="138">
        <f>SUMPRODUCT(T11:T41,AC11:AC41)/SUM(AC11:AC41)</f>
        <v>11.273597330244316</v>
      </c>
      <c r="U42" s="14"/>
      <c r="V42" s="9"/>
      <c r="W42" s="9"/>
      <c r="X42" s="9"/>
      <c r="Y42" s="9"/>
      <c r="Z42" s="9"/>
      <c r="AA42" s="144" t="s">
        <v>45</v>
      </c>
      <c r="AB42" s="145"/>
      <c r="AC42" s="162">
        <v>24640.223999999998</v>
      </c>
      <c r="AD42" s="12"/>
      <c r="AE42" s="13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41" t="s">
        <v>3</v>
      </c>
      <c r="I43" s="142"/>
      <c r="J43" s="142"/>
      <c r="K43" s="142"/>
      <c r="L43" s="142"/>
      <c r="M43" s="142"/>
      <c r="N43" s="143"/>
      <c r="O43" s="161"/>
      <c r="P43" s="129"/>
      <c r="Q43" s="105"/>
      <c r="R43" s="157"/>
      <c r="S43" s="129"/>
      <c r="T43" s="139"/>
      <c r="U43" s="14"/>
      <c r="V43" s="5"/>
      <c r="W43" s="5"/>
      <c r="X43" s="5"/>
      <c r="Y43" s="5"/>
      <c r="Z43" s="5"/>
      <c r="AA43" s="5"/>
      <c r="AB43" s="5"/>
      <c r="AC43" s="6"/>
    </row>
    <row r="44" spans="1:34" ht="19.5" customHeight="1" x14ac:dyDescent="0.25">
      <c r="A44" s="4"/>
      <c r="B44" s="5"/>
      <c r="C44" s="5"/>
      <c r="D44" s="5"/>
      <c r="E44" s="5"/>
      <c r="F44" s="5"/>
      <c r="G44" s="5"/>
      <c r="H44" s="82"/>
      <c r="I44" s="82"/>
      <c r="J44" s="82"/>
      <c r="K44" s="82"/>
      <c r="L44" s="82"/>
      <c r="M44" s="82"/>
      <c r="N44" s="82"/>
      <c r="O44" s="14"/>
      <c r="P44" s="83"/>
      <c r="Q44" s="84"/>
      <c r="R44" s="85"/>
      <c r="S44" s="83"/>
      <c r="T44" s="83"/>
      <c r="U44" s="14"/>
      <c r="V44" s="5"/>
      <c r="W44" s="5"/>
      <c r="X44" s="5"/>
      <c r="Y44" s="5"/>
      <c r="Z44" s="5"/>
      <c r="AA44" s="5"/>
      <c r="AB44" s="5"/>
      <c r="AC44" s="6"/>
    </row>
    <row r="45" spans="1:34" ht="19.5" customHeight="1" x14ac:dyDescent="0.25"/>
    <row r="46" spans="1:34" ht="29.25" customHeight="1" x14ac:dyDescent="0.3">
      <c r="B46" s="57" t="s">
        <v>52</v>
      </c>
      <c r="C46" s="21"/>
      <c r="D46" s="21"/>
      <c r="E46" s="21"/>
      <c r="F46" s="21"/>
      <c r="G46" s="20"/>
      <c r="H46" s="20"/>
      <c r="I46" s="20"/>
      <c r="J46" s="20"/>
      <c r="N46" s="56" t="s">
        <v>49</v>
      </c>
      <c r="O46" s="21"/>
      <c r="P46" s="21"/>
      <c r="Q46" s="20"/>
      <c r="R46" s="20"/>
      <c r="S46" s="20"/>
      <c r="T46" s="20"/>
      <c r="U46" s="20"/>
      <c r="V46" s="20"/>
      <c r="W46" s="20"/>
      <c r="X46" s="20"/>
    </row>
    <row r="47" spans="1:34" x14ac:dyDescent="0.25">
      <c r="C47" s="154" t="s">
        <v>5</v>
      </c>
      <c r="D47" s="154"/>
      <c r="E47" s="154"/>
      <c r="F47" s="154"/>
      <c r="G47" s="154"/>
      <c r="H47" s="154"/>
      <c r="I47" s="154"/>
      <c r="J47" s="154"/>
      <c r="O47" s="7" t="s">
        <v>6</v>
      </c>
      <c r="R47" s="7"/>
      <c r="T47" s="7" t="s">
        <v>7</v>
      </c>
      <c r="V47" s="7"/>
      <c r="W47" s="7" t="s">
        <v>8</v>
      </c>
    </row>
    <row r="48" spans="1:34" ht="29.25" customHeight="1" x14ac:dyDescent="0.3">
      <c r="B48" s="57" t="s">
        <v>53</v>
      </c>
      <c r="C48" s="20"/>
      <c r="D48" s="20"/>
      <c r="E48" s="20"/>
      <c r="F48" s="20"/>
      <c r="G48" s="20"/>
      <c r="H48" s="20"/>
      <c r="I48" s="20"/>
      <c r="J48" s="20"/>
      <c r="N48" s="56" t="s">
        <v>50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2:24" x14ac:dyDescent="0.25">
      <c r="C49" s="155" t="s">
        <v>9</v>
      </c>
      <c r="D49" s="155"/>
      <c r="E49" s="155"/>
      <c r="F49" s="155"/>
      <c r="G49" s="155"/>
      <c r="H49" s="155"/>
      <c r="I49" s="155"/>
      <c r="J49" s="155"/>
      <c r="O49" s="7" t="s">
        <v>6</v>
      </c>
      <c r="R49" s="7"/>
      <c r="T49" s="7" t="s">
        <v>7</v>
      </c>
      <c r="V49" s="7"/>
      <c r="W49" s="7" t="s">
        <v>8</v>
      </c>
    </row>
    <row r="50" spans="2:24" ht="31.5" customHeight="1" x14ac:dyDescent="0.3">
      <c r="B50" s="57" t="s">
        <v>54</v>
      </c>
      <c r="C50" s="20"/>
      <c r="D50" s="20"/>
      <c r="E50" s="20"/>
      <c r="F50" s="20"/>
      <c r="G50" s="20"/>
      <c r="H50" s="20"/>
      <c r="I50" s="20"/>
      <c r="J50" s="20"/>
      <c r="N50" s="56" t="s">
        <v>60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2:24" x14ac:dyDescent="0.25">
      <c r="D51" s="154" t="s">
        <v>46</v>
      </c>
      <c r="E51" s="154"/>
      <c r="F51" s="154"/>
      <c r="G51" s="154"/>
      <c r="H51" s="154"/>
      <c r="I51" s="154"/>
      <c r="J51" s="154"/>
      <c r="O51" s="7" t="s">
        <v>6</v>
      </c>
      <c r="R51" s="7"/>
      <c r="T51" s="7" t="s">
        <v>7</v>
      </c>
      <c r="V51" s="7"/>
      <c r="W51" s="7" t="s">
        <v>8</v>
      </c>
    </row>
    <row r="53" spans="2:24" x14ac:dyDescent="0.25">
      <c r="B53" s="1" t="s">
        <v>47</v>
      </c>
    </row>
  </sheetData>
  <mergeCells count="49">
    <mergeCell ref="C47:J47"/>
    <mergeCell ref="C49:J49"/>
    <mergeCell ref="D51:J51"/>
    <mergeCell ref="R42:R43"/>
    <mergeCell ref="L42:M42"/>
    <mergeCell ref="O42:O43"/>
    <mergeCell ref="P42:P43"/>
    <mergeCell ref="AB1:AC1"/>
    <mergeCell ref="J4:AA4"/>
    <mergeCell ref="K9:K10"/>
    <mergeCell ref="T42:T43"/>
    <mergeCell ref="J3:AB3"/>
    <mergeCell ref="H43:N43"/>
    <mergeCell ref="AA42:AB42"/>
    <mergeCell ref="W9:W10"/>
    <mergeCell ref="O9:O10"/>
    <mergeCell ref="P9:P10"/>
    <mergeCell ref="Q9:Q10"/>
    <mergeCell ref="AA7:AA10"/>
    <mergeCell ref="J5:Y5"/>
    <mergeCell ref="S9:S10"/>
    <mergeCell ref="A42:H42"/>
    <mergeCell ref="I42:J42"/>
    <mergeCell ref="A7:A10"/>
    <mergeCell ref="B9:B10"/>
    <mergeCell ref="C9:C10"/>
    <mergeCell ref="D9:D10"/>
    <mergeCell ref="E9:E10"/>
    <mergeCell ref="B7:M8"/>
    <mergeCell ref="H9:H10"/>
    <mergeCell ref="I9:I10"/>
    <mergeCell ref="J9:J10"/>
    <mergeCell ref="L9:L10"/>
    <mergeCell ref="M9:M10"/>
    <mergeCell ref="F9:F10"/>
    <mergeCell ref="G9:G10"/>
    <mergeCell ref="V9:V10"/>
    <mergeCell ref="Q42:Q43"/>
    <mergeCell ref="T9:T10"/>
    <mergeCell ref="AC7:AC10"/>
    <mergeCell ref="N8:N10"/>
    <mergeCell ref="N7:W7"/>
    <mergeCell ref="X7:X10"/>
    <mergeCell ref="Y7:Y10"/>
    <mergeCell ref="Z7:Z10"/>
    <mergeCell ref="R9:R10"/>
    <mergeCell ref="AB7:AB10"/>
    <mergeCell ref="U9:U10"/>
    <mergeCell ref="S42:S43"/>
  </mergeCells>
  <printOptions horizontalCentered="1" verticalCentered="1"/>
  <pageMargins left="0.11811023622047245" right="0.11811023622047245" top="0.15748031496062992" bottom="0.15748031496062992" header="0.11811023622047245" footer="0.31496062992125984"/>
  <pageSetup paperSize="9"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Смирнова Екатерина Викторовна</cp:lastModifiedBy>
  <cp:lastPrinted>2016-12-07T14:43:23Z</cp:lastPrinted>
  <dcterms:created xsi:type="dcterms:W3CDTF">2016-10-07T07:24:19Z</dcterms:created>
  <dcterms:modified xsi:type="dcterms:W3CDTF">2017-01-05T08:52:43Z</dcterms:modified>
</cp:coreProperties>
</file>