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C41" i="1" l="1"/>
  <c r="AC36" i="1" l="1"/>
  <c r="AC35" i="1"/>
  <c r="AC34" i="1"/>
  <c r="AC33" i="1"/>
  <c r="AC32" i="1"/>
  <c r="AC31" i="1"/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27" i="1"/>
  <c r="AE16" i="1"/>
  <c r="S43" i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<sst xmlns="http://schemas.openxmlformats.org/spreadsheetml/2006/main" count="70" uniqueCount="65">
  <si>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</si>
  <si>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</si>
  <si>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</si>
  <si>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</si>
  <si>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</si>
  <si>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</si>
  <si>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</si>
  <si>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</si>
  <si>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</si>
  <si>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</si>
  <si>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</si>
  <si>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</si>
  <si>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</si>
  <si>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</si>
  <si>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</si>
  <si>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</si>
  <si>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</si>
  <si>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</si>
  <si>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</si>
  <si>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</si>
  <si>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</si>
  <si>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</si>
  <si>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</si>
  <si>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</si>
  <si>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</si>
  <si>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</si>
  <si>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</si>
  <si>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</si>
  <si>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</si>
  <si>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</si>
  <si>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</si>
  <si>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</si>
  <si>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</si>
  <si>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</si>
  <si>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</si>
  <si>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</si>
  <si>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</si>
  <si>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</si>
  <si>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</si>
  <si>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</si>
  <si>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</si>
  <si>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</si>
  <si>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</si>
  <si>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</si>
  <si>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</si>
  <si>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</si>
  <si>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</si>
  <si>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</si>
  <si>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</si>
  <si>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</si>
  <si>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9,9-</t>
  </si>
  <si>
    <t>Маршрут № 208</t>
  </si>
  <si>
    <t>Всього</t>
  </si>
  <si>
    <t xml:space="preserve"> від ГРС : Луцьк (нитка м. Луцьк, нитка АГНКС Луцьк), Берестечко</t>
  </si>
  <si>
    <r>
      <rPr>
        <sz val="11"/>
        <color theme="1"/>
        <rFont val="Times New Roman"/>
        <family val="1"/>
        <charset val="204"/>
      </rPr>
      <t>переданого</t>
    </r>
    <r>
      <rPr>
        <b/>
        <sz val="11"/>
        <color theme="1"/>
        <rFont val="Times New Roman"/>
        <family val="1"/>
        <charset val="204"/>
      </rPr>
      <t xml:space="preserve"> Волинським ЛВУ 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sz val="11"/>
        <color theme="1"/>
        <rFont val="Times New Roman"/>
        <family val="1"/>
        <charset val="204"/>
      </rPr>
      <t xml:space="preserve"> ПАТ " Волиньгаз"</t>
    </r>
    <r>
      <rPr>
        <sz val="11"/>
        <color theme="1"/>
        <rFont val="Times New Roman"/>
        <family val="1"/>
        <charset val="204"/>
      </rPr>
      <t xml:space="preserve"> Волинська обл. </t>
    </r>
  </si>
  <si>
    <r>
      <rPr>
        <sz val="10"/>
        <color theme="1"/>
        <rFont val="Times New Roman"/>
        <family val="1"/>
        <charset val="204"/>
      </rPr>
      <t xml:space="preserve"> газопроводу </t>
    </r>
    <r>
      <rPr>
        <b/>
        <sz val="10"/>
        <color theme="1"/>
        <rFont val="Times New Roman"/>
        <family val="1"/>
        <charset val="204"/>
      </rPr>
      <t xml:space="preserve"> Кам'янка-Бузька-Рівне І, ІІ</t>
    </r>
  </si>
  <si>
    <r>
      <rPr>
        <sz val="9"/>
        <color theme="1"/>
        <rFont val="Times New Roman"/>
        <family val="1"/>
        <charset val="204"/>
      </rPr>
      <t>за період з</t>
    </r>
    <r>
      <rPr>
        <b/>
        <sz val="9"/>
        <color theme="1"/>
        <rFont val="Times New Roman"/>
        <family val="1"/>
        <charset val="204"/>
      </rPr>
      <t xml:space="preserve"> 01 грудня</t>
    </r>
    <r>
      <rPr>
        <sz val="9"/>
        <color theme="1"/>
        <rFont val="Times New Roman"/>
        <family val="1"/>
        <charset val="204"/>
      </rPr>
      <t xml:space="preserve"> по</t>
    </r>
    <r>
      <rPr>
        <b/>
        <sz val="9"/>
        <color theme="1"/>
        <rFont val="Times New Roman"/>
        <family val="1"/>
        <charset val="204"/>
      </rPr>
      <t xml:space="preserve"> 31 грудя 2016 року.</t>
    </r>
  </si>
  <si>
    <t xml:space="preserve"> Точка відбору ГРС-Луцьк</t>
  </si>
  <si>
    <t>10,3-</t>
  </si>
  <si>
    <t>10,0-</t>
  </si>
  <si>
    <t>11,2-</t>
  </si>
  <si>
    <t>10,5-</t>
  </si>
  <si>
    <t>10,9-</t>
  </si>
  <si>
    <t>не вияв</t>
  </si>
  <si>
    <t>11,8-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</si>
</sst>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165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obetc-mp/Desktop/&#1055;&#1072;&#1089;&#1087;&#1086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"/>
      <sheetName val="ФХП Ковель"/>
      <sheetName val="ФХП Луцьк"/>
      <sheetName val="ФХП Охнівка"/>
      <sheetName val="ФХП Локачі"/>
      <sheetName val="ФХП Локачі ЦВНГК"/>
    </sheetNames>
    <sheetDataSet>
      <sheetData sheetId="0">
        <row r="53">
          <cell r="V53">
            <v>583.95399999999995</v>
          </cell>
          <cell r="W53">
            <v>553.00900000000001</v>
          </cell>
          <cell r="X53">
            <v>587.74</v>
          </cell>
          <cell r="Y53">
            <v>525</v>
          </cell>
          <cell r="Z53">
            <v>521.66399999999999</v>
          </cell>
          <cell r="AA53">
            <v>464.81799999999998</v>
          </cell>
          <cell r="AF53">
            <v>547.70299999999997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A14" zoomScaleNormal="100" zoomScaleSheetLayoutView="100" workbookViewId="0">
      <selection activeCell="AE51" sqref="AE5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6.5" customHeight="1" x14ac:dyDescent="0.25">
      <c r="A1" s="34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4" x14ac:dyDescent="0.25">
      <c r="A2" s="34" t="s">
        <v>25</v>
      </c>
      <c r="B2" s="8"/>
      <c r="C2" s="5"/>
      <c r="D2" s="8"/>
      <c r="E2" s="6"/>
      <c r="F2" s="8"/>
      <c r="G2" s="8"/>
      <c r="H2" s="9" t="s">
        <v>54</v>
      </c>
      <c r="I2" s="9"/>
      <c r="J2" s="8"/>
      <c r="K2" s="9"/>
      <c r="L2" s="8"/>
      <c r="M2" s="8"/>
      <c r="N2" s="8"/>
      <c r="O2" s="8"/>
      <c r="P2" s="8"/>
      <c r="Q2" s="8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8"/>
    </row>
    <row r="3" spans="1:34" ht="13.5" customHeight="1" x14ac:dyDescent="0.25">
      <c r="A3" s="34" t="s">
        <v>26</v>
      </c>
      <c r="B3" s="6"/>
      <c r="C3" s="2"/>
      <c r="D3" s="6"/>
      <c r="E3" s="6"/>
      <c r="F3" s="8"/>
      <c r="G3" s="8"/>
      <c r="H3" s="55" t="s">
        <v>53</v>
      </c>
      <c r="I3" s="55"/>
      <c r="J3" s="55"/>
      <c r="K3" s="55"/>
      <c r="L3" s="55"/>
      <c r="M3" s="55"/>
      <c r="N3" s="55"/>
      <c r="O3" s="55"/>
      <c r="P3" s="55"/>
      <c r="Q3" s="6"/>
      <c r="R3" s="40"/>
      <c r="S3" s="40"/>
      <c r="T3" s="40"/>
      <c r="U3" s="40"/>
      <c r="V3" s="40"/>
      <c r="W3" s="40"/>
      <c r="X3" s="40"/>
      <c r="Y3" s="40"/>
      <c r="Z3" s="40"/>
      <c r="AA3" s="8"/>
      <c r="AB3" s="8"/>
      <c r="AC3" s="8"/>
      <c r="AD3" s="8"/>
    </row>
    <row r="4" spans="1:34" x14ac:dyDescent="0.25">
      <c r="A4" s="35" t="s">
        <v>6</v>
      </c>
      <c r="B4" s="6"/>
      <c r="C4" s="6"/>
      <c r="D4" s="6"/>
      <c r="E4" s="6"/>
      <c r="F4" s="6"/>
      <c r="G4" s="8"/>
      <c r="H4" s="40" t="s">
        <v>55</v>
      </c>
      <c r="I4" s="8"/>
      <c r="J4" s="6"/>
      <c r="K4" s="8"/>
      <c r="L4" s="8"/>
      <c r="M4" s="8"/>
      <c r="N4" s="54" t="s">
        <v>56</v>
      </c>
      <c r="O4" s="54"/>
      <c r="P4" s="54"/>
      <c r="Q4" s="54"/>
      <c r="R4" s="54"/>
      <c r="S4" s="54"/>
      <c r="T4" s="54"/>
      <c r="U4" s="54"/>
      <c r="V4" s="40" t="s">
        <v>57</v>
      </c>
      <c r="W4" s="40"/>
      <c r="X4" s="40"/>
      <c r="Y4" s="40"/>
      <c r="Z4" s="8"/>
      <c r="AA4" s="40" t="s">
        <v>51</v>
      </c>
      <c r="AB4" s="40"/>
      <c r="AC4" s="40"/>
      <c r="AD4" s="8"/>
    </row>
    <row r="5" spans="1:34" x14ac:dyDescent="0.25">
      <c r="A5" s="35" t="s">
        <v>38</v>
      </c>
      <c r="B5" s="6"/>
      <c r="C5" s="6"/>
      <c r="D5" s="6"/>
      <c r="E5" s="6"/>
      <c r="F5" s="8"/>
      <c r="G5" s="8"/>
      <c r="H5" s="39"/>
      <c r="I5" s="9"/>
      <c r="J5" s="6"/>
      <c r="K5" s="9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</row>
    <row r="6" spans="1:34" ht="3" customHeight="1" thickBot="1" x14ac:dyDescent="0.3">
      <c r="A6" s="35"/>
      <c r="B6" s="6"/>
      <c r="C6" s="6"/>
      <c r="D6" s="6"/>
      <c r="E6" s="6"/>
      <c r="F6" s="8"/>
      <c r="G6" s="8"/>
      <c r="H6" s="39"/>
      <c r="I6" s="9"/>
      <c r="J6" s="6"/>
      <c r="K6" s="9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/>
      <c r="AD6" s="8"/>
    </row>
    <row r="7" spans="1:34" ht="15.75" hidden="1" customHeight="1" thickBot="1" x14ac:dyDescent="0.3">
      <c r="A7" s="36"/>
      <c r="B7" s="36"/>
      <c r="C7" s="36"/>
      <c r="D7" s="36"/>
      <c r="E7" s="36"/>
      <c r="F7" s="36"/>
      <c r="G7" s="36"/>
      <c r="H7" s="9"/>
      <c r="I7" s="9"/>
      <c r="J7" s="36"/>
      <c r="K7" s="9"/>
      <c r="L7" s="36"/>
      <c r="M7" s="36"/>
      <c r="N7" s="36"/>
      <c r="O7" s="36"/>
      <c r="P7" s="36"/>
      <c r="Q7" s="9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6"/>
    </row>
    <row r="8" spans="1:34" ht="24.75" customHeight="1" thickBot="1" x14ac:dyDescent="0.3">
      <c r="A8" s="96" t="s">
        <v>0</v>
      </c>
      <c r="B8" s="58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58" t="s">
        <v>12</v>
      </c>
      <c r="O8" s="88"/>
      <c r="P8" s="88"/>
      <c r="Q8" s="88"/>
      <c r="R8" s="88"/>
      <c r="S8" s="88"/>
      <c r="T8" s="88"/>
      <c r="U8" s="88"/>
      <c r="V8" s="88"/>
      <c r="W8" s="89"/>
      <c r="X8" s="98" t="s">
        <v>48</v>
      </c>
      <c r="Y8" s="66" t="s">
        <v>2</v>
      </c>
      <c r="Z8" s="66" t="s">
        <v>27</v>
      </c>
      <c r="AA8" s="66" t="s">
        <v>28</v>
      </c>
      <c r="AB8" s="68" t="s">
        <v>29</v>
      </c>
      <c r="AC8" s="96" t="s">
        <v>30</v>
      </c>
      <c r="AD8" s="6"/>
    </row>
    <row r="9" spans="1:34" ht="13.5" customHeight="1" thickBot="1" x14ac:dyDescent="0.3">
      <c r="A9" s="97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74" t="s">
        <v>31</v>
      </c>
      <c r="O9" s="10" t="s">
        <v>10</v>
      </c>
      <c r="P9" s="10"/>
      <c r="Q9" s="10"/>
      <c r="R9" s="10"/>
      <c r="S9" s="10"/>
      <c r="T9" s="10"/>
      <c r="U9" s="10"/>
      <c r="V9" s="10" t="s">
        <v>11</v>
      </c>
      <c r="W9" s="11"/>
      <c r="X9" s="99"/>
      <c r="Y9" s="67"/>
      <c r="Z9" s="67"/>
      <c r="AA9" s="67"/>
      <c r="AB9" s="69"/>
      <c r="AC9" s="97"/>
      <c r="AD9" s="6"/>
    </row>
    <row r="10" spans="1:34" ht="15" customHeight="1" x14ac:dyDescent="0.25">
      <c r="A10" s="97"/>
      <c r="B10" s="70" t="s">
        <v>13</v>
      </c>
      <c r="C10" s="72" t="s">
        <v>14</v>
      </c>
      <c r="D10" s="72" t="s">
        <v>15</v>
      </c>
      <c r="E10" s="72" t="s">
        <v>20</v>
      </c>
      <c r="F10" s="72" t="s">
        <v>21</v>
      </c>
      <c r="G10" s="72" t="s">
        <v>18</v>
      </c>
      <c r="H10" s="72" t="s">
        <v>22</v>
      </c>
      <c r="I10" s="72" t="s">
        <v>19</v>
      </c>
      <c r="J10" s="72" t="s">
        <v>17</v>
      </c>
      <c r="K10" s="72" t="s">
        <v>16</v>
      </c>
      <c r="L10" s="72" t="s">
        <v>23</v>
      </c>
      <c r="M10" s="56" t="s">
        <v>24</v>
      </c>
      <c r="N10" s="75"/>
      <c r="O10" s="64" t="s">
        <v>32</v>
      </c>
      <c r="P10" s="66" t="s">
        <v>33</v>
      </c>
      <c r="Q10" s="68" t="s">
        <v>34</v>
      </c>
      <c r="R10" s="70" t="s">
        <v>35</v>
      </c>
      <c r="S10" s="72" t="s">
        <v>36</v>
      </c>
      <c r="T10" s="56" t="s">
        <v>37</v>
      </c>
      <c r="U10" s="77" t="s">
        <v>47</v>
      </c>
      <c r="V10" s="72" t="s">
        <v>46</v>
      </c>
      <c r="W10" s="56" t="s">
        <v>45</v>
      </c>
      <c r="X10" s="99"/>
      <c r="Y10" s="67"/>
      <c r="Z10" s="67"/>
      <c r="AA10" s="67"/>
      <c r="AB10" s="69"/>
      <c r="AC10" s="97"/>
      <c r="AD10" s="6"/>
    </row>
    <row r="11" spans="1:34" ht="143.25" customHeight="1" x14ac:dyDescent="0.25">
      <c r="A11" s="97"/>
      <c r="B11" s="71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7"/>
      <c r="N11" s="76"/>
      <c r="O11" s="65"/>
      <c r="P11" s="67"/>
      <c r="Q11" s="69"/>
      <c r="R11" s="71"/>
      <c r="S11" s="73"/>
      <c r="T11" s="57"/>
      <c r="U11" s="78"/>
      <c r="V11" s="73"/>
      <c r="W11" s="57"/>
      <c r="X11" s="99"/>
      <c r="Y11" s="67"/>
      <c r="Z11" s="67"/>
      <c r="AA11" s="67"/>
      <c r="AB11" s="69"/>
      <c r="AC11" s="97"/>
      <c r="AD11" s="6"/>
    </row>
    <row r="12" spans="1:34" ht="12" customHeight="1" x14ac:dyDescent="0.25">
      <c r="A12" s="12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6">
        <v>8210</v>
      </c>
      <c r="P12" s="15">
        <v>34.369999999999997</v>
      </c>
      <c r="Q12" s="17">
        <v>9.5500000000000007</v>
      </c>
      <c r="R12" s="16">
        <v>9094</v>
      </c>
      <c r="S12" s="15">
        <v>38.08</v>
      </c>
      <c r="T12" s="17">
        <v>10.58</v>
      </c>
      <c r="U12" s="18"/>
      <c r="V12" s="15"/>
      <c r="W12" s="17"/>
      <c r="X12" s="18"/>
      <c r="Y12" s="15"/>
      <c r="Z12" s="15"/>
      <c r="AA12" s="15"/>
      <c r="AB12" s="17"/>
      <c r="AC12" s="50">
        <v>651.81899999999996</v>
      </c>
      <c r="AD12" s="37">
        <f>SUM(B12:M12)+$K$43+$N$43</f>
        <v>0</v>
      </c>
      <c r="AE12" s="7" t="str">
        <f>IF(AD12=100,"ОК"," ")</f>
        <v xml:space="preserve"> </v>
      </c>
      <c r="AF12" s="4"/>
      <c r="AG12" s="4"/>
      <c r="AH12" s="4"/>
    </row>
    <row r="13" spans="1:34" ht="12" customHeight="1" x14ac:dyDescent="0.25">
      <c r="A13" s="12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2"/>
      <c r="O13" s="16">
        <v>8210</v>
      </c>
      <c r="P13" s="15">
        <v>34.369999999999997</v>
      </c>
      <c r="Q13" s="17">
        <v>9.5500000000000007</v>
      </c>
      <c r="R13" s="16">
        <v>9094</v>
      </c>
      <c r="S13" s="15">
        <v>38.08</v>
      </c>
      <c r="T13" s="17">
        <v>10.58</v>
      </c>
      <c r="U13" s="18"/>
      <c r="V13" s="15"/>
      <c r="W13" s="17"/>
      <c r="X13" s="18"/>
      <c r="Y13" s="15"/>
      <c r="Z13" s="15"/>
      <c r="AA13" s="15"/>
      <c r="AB13" s="17"/>
      <c r="AC13" s="50">
        <v>680.24099999999999</v>
      </c>
      <c r="AD13" s="37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4" ht="12" customHeight="1" x14ac:dyDescent="0.25">
      <c r="A14" s="12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/>
      <c r="O14" s="16">
        <v>8210</v>
      </c>
      <c r="P14" s="15">
        <v>34.369999999999997</v>
      </c>
      <c r="Q14" s="17">
        <v>9.5500000000000007</v>
      </c>
      <c r="R14" s="16">
        <v>9094</v>
      </c>
      <c r="S14" s="15">
        <v>38.08</v>
      </c>
      <c r="T14" s="17">
        <v>10.58</v>
      </c>
      <c r="U14" s="18"/>
      <c r="V14" s="15"/>
      <c r="W14" s="17"/>
      <c r="X14" s="18"/>
      <c r="Y14" s="15"/>
      <c r="Z14" s="15"/>
      <c r="AA14" s="15"/>
      <c r="AB14" s="17"/>
      <c r="AC14" s="50">
        <v>673.55799999999999</v>
      </c>
      <c r="AD14" s="37">
        <f t="shared" si="0"/>
        <v>0</v>
      </c>
      <c r="AE14" s="7" t="str">
        <f>IF(AD14=100,"ОК"," ")</f>
        <v xml:space="preserve"> </v>
      </c>
      <c r="AF14" s="4"/>
      <c r="AG14" s="4"/>
      <c r="AH14" s="4"/>
    </row>
    <row r="15" spans="1:34" ht="12" customHeight="1" x14ac:dyDescent="0.25">
      <c r="A15" s="12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6">
        <v>8210</v>
      </c>
      <c r="P15" s="15">
        <v>34.369999999999997</v>
      </c>
      <c r="Q15" s="17">
        <v>9.5500000000000007</v>
      </c>
      <c r="R15" s="16">
        <v>9094</v>
      </c>
      <c r="S15" s="15">
        <v>38.08</v>
      </c>
      <c r="T15" s="17">
        <v>10.58</v>
      </c>
      <c r="U15" s="18"/>
      <c r="V15" s="15"/>
      <c r="W15" s="17"/>
      <c r="X15" s="18"/>
      <c r="Y15" s="15"/>
      <c r="Z15" s="15"/>
      <c r="AA15" s="15"/>
      <c r="AB15" s="17"/>
      <c r="AC15" s="50">
        <v>642.49699999999996</v>
      </c>
      <c r="AD15" s="37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4" ht="12" customHeight="1" x14ac:dyDescent="0.25">
      <c r="A16" s="12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6">
        <v>8210</v>
      </c>
      <c r="P16" s="15">
        <v>34.369999999999997</v>
      </c>
      <c r="Q16" s="17">
        <v>9.5500000000000007</v>
      </c>
      <c r="R16" s="16">
        <v>9094</v>
      </c>
      <c r="S16" s="15">
        <v>38.08</v>
      </c>
      <c r="T16" s="17">
        <v>10.58</v>
      </c>
      <c r="U16" s="18"/>
      <c r="V16" s="15"/>
      <c r="W16" s="17"/>
      <c r="X16" s="18"/>
      <c r="Y16" s="15"/>
      <c r="Z16" s="15"/>
      <c r="AA16" s="15"/>
      <c r="AB16" s="17"/>
      <c r="AC16" s="50">
        <v>752.35900000000004</v>
      </c>
      <c r="AD16" s="37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2">
        <v>6</v>
      </c>
      <c r="B17" s="43">
        <v>93.033600000000007</v>
      </c>
      <c r="C17" s="43">
        <v>3.4805000000000001</v>
      </c>
      <c r="D17" s="43">
        <v>0.88680000000000003</v>
      </c>
      <c r="E17" s="43">
        <v>0.11269999999999999</v>
      </c>
      <c r="F17" s="43">
        <v>0.14849999999999999</v>
      </c>
      <c r="G17" s="43">
        <v>2.5999999999999999E-3</v>
      </c>
      <c r="H17" s="43">
        <v>3.7499999999999999E-2</v>
      </c>
      <c r="I17" s="43">
        <v>2.93E-2</v>
      </c>
      <c r="J17" s="43">
        <v>4.3200000000000002E-2</v>
      </c>
      <c r="K17" s="43">
        <v>8.6E-3</v>
      </c>
      <c r="L17" s="43">
        <v>1.1828000000000001</v>
      </c>
      <c r="M17" s="43">
        <v>1.0338000000000001</v>
      </c>
      <c r="N17" s="44">
        <v>0.72450000000000003</v>
      </c>
      <c r="O17" s="45">
        <v>8213</v>
      </c>
      <c r="P17" s="46">
        <v>34.39</v>
      </c>
      <c r="Q17" s="47">
        <v>9.5500000000000007</v>
      </c>
      <c r="R17" s="45">
        <v>9103</v>
      </c>
      <c r="S17" s="46">
        <v>38.11</v>
      </c>
      <c r="T17" s="48">
        <v>10.59</v>
      </c>
      <c r="U17" s="49">
        <v>11737</v>
      </c>
      <c r="V17" s="46">
        <v>49.14</v>
      </c>
      <c r="W17" s="48">
        <v>13.65</v>
      </c>
      <c r="X17" s="49" t="s">
        <v>50</v>
      </c>
      <c r="Y17" s="15"/>
      <c r="Z17" s="15"/>
      <c r="AA17" s="15"/>
      <c r="AB17" s="17"/>
      <c r="AC17" s="50">
        <v>752.04</v>
      </c>
      <c r="AD17" s="37">
        <f t="shared" si="0"/>
        <v>99.999900000000011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2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6">
        <v>8213</v>
      </c>
      <c r="P18" s="15">
        <v>34.39</v>
      </c>
      <c r="Q18" s="53">
        <v>9.5500000000000007</v>
      </c>
      <c r="R18" s="16">
        <v>9103</v>
      </c>
      <c r="S18" s="15">
        <v>38.11</v>
      </c>
      <c r="T18" s="17">
        <v>10.59</v>
      </c>
      <c r="U18" s="18"/>
      <c r="V18" s="15"/>
      <c r="W18" s="17"/>
      <c r="X18" s="18"/>
      <c r="Y18" s="15"/>
      <c r="Z18" s="15"/>
      <c r="AA18" s="15"/>
      <c r="AB18" s="17"/>
      <c r="AC18" s="50">
        <v>837.16800000000001</v>
      </c>
      <c r="AD18" s="37">
        <f t="shared" si="0"/>
        <v>0</v>
      </c>
      <c r="AE18" s="7" t="str">
        <f t="shared" si="1"/>
        <v xml:space="preserve"> </v>
      </c>
      <c r="AF18" s="4"/>
      <c r="AG18" s="4"/>
      <c r="AH18" s="4"/>
    </row>
    <row r="19" spans="1:34" ht="12" customHeight="1" x14ac:dyDescent="0.25">
      <c r="A19" s="12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/>
      <c r="O19" s="16">
        <v>8213</v>
      </c>
      <c r="P19" s="15">
        <v>34.39</v>
      </c>
      <c r="Q19" s="53">
        <v>9.5500000000000007</v>
      </c>
      <c r="R19" s="16">
        <v>9103</v>
      </c>
      <c r="S19" s="15">
        <v>38.11</v>
      </c>
      <c r="T19" s="17">
        <v>10.59</v>
      </c>
      <c r="U19" s="18"/>
      <c r="V19" s="15"/>
      <c r="W19" s="17"/>
      <c r="X19" s="18"/>
      <c r="Y19" s="15"/>
      <c r="Z19" s="15"/>
      <c r="AA19" s="15"/>
      <c r="AB19" s="17"/>
      <c r="AC19" s="50">
        <v>663.18499999999995</v>
      </c>
      <c r="AD19" s="37">
        <f t="shared" si="0"/>
        <v>0</v>
      </c>
      <c r="AE19" s="7" t="str">
        <f t="shared" si="1"/>
        <v xml:space="preserve"> </v>
      </c>
      <c r="AF19" s="4"/>
      <c r="AG19" s="4"/>
      <c r="AH19" s="4"/>
    </row>
    <row r="20" spans="1:34" ht="12" customHeight="1" x14ac:dyDescent="0.25">
      <c r="A20" s="12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/>
      <c r="O20" s="16">
        <v>8213</v>
      </c>
      <c r="P20" s="15">
        <v>34.39</v>
      </c>
      <c r="Q20" s="53">
        <v>9.5500000000000007</v>
      </c>
      <c r="R20" s="16">
        <v>9103</v>
      </c>
      <c r="S20" s="15">
        <v>38.11</v>
      </c>
      <c r="T20" s="17">
        <v>10.59</v>
      </c>
      <c r="U20" s="18"/>
      <c r="V20" s="15"/>
      <c r="W20" s="17"/>
      <c r="X20" s="18"/>
      <c r="Y20" s="15"/>
      <c r="Z20" s="15"/>
      <c r="AA20" s="15"/>
      <c r="AB20" s="17"/>
      <c r="AC20" s="50">
        <v>584.49699999999996</v>
      </c>
      <c r="AD20" s="37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2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6">
        <v>8213</v>
      </c>
      <c r="P21" s="15">
        <v>34.39</v>
      </c>
      <c r="Q21" s="53">
        <v>9.5500000000000007</v>
      </c>
      <c r="R21" s="16">
        <v>9103</v>
      </c>
      <c r="S21" s="15">
        <v>38.11</v>
      </c>
      <c r="T21" s="17">
        <v>10.59</v>
      </c>
      <c r="U21" s="18"/>
      <c r="V21" s="15"/>
      <c r="W21" s="17"/>
      <c r="X21" s="18"/>
      <c r="Y21" s="15"/>
      <c r="Z21" s="15"/>
      <c r="AA21" s="15"/>
      <c r="AB21" s="17"/>
      <c r="AC21" s="50">
        <v>559.1</v>
      </c>
      <c r="AD21" s="37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2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6">
        <v>8213</v>
      </c>
      <c r="P22" s="15">
        <v>34.39</v>
      </c>
      <c r="Q22" s="53">
        <v>9.5500000000000007</v>
      </c>
      <c r="R22" s="16">
        <v>9103</v>
      </c>
      <c r="S22" s="15">
        <v>38.11</v>
      </c>
      <c r="T22" s="17">
        <v>10.59</v>
      </c>
      <c r="U22" s="18"/>
      <c r="V22" s="15"/>
      <c r="W22" s="17"/>
      <c r="X22" s="18"/>
      <c r="Y22" s="15"/>
      <c r="Z22" s="15"/>
      <c r="AA22" s="15"/>
      <c r="AB22" s="17"/>
      <c r="AC22" s="50">
        <v>507.89</v>
      </c>
      <c r="AD22" s="37">
        <f t="shared" si="0"/>
        <v>0</v>
      </c>
      <c r="AE22" s="7" t="str">
        <f t="shared" si="1"/>
        <v xml:space="preserve"> </v>
      </c>
      <c r="AF22" s="4"/>
      <c r="AG22" s="4"/>
      <c r="AH22" s="4"/>
    </row>
    <row r="23" spans="1:34" ht="12" customHeight="1" x14ac:dyDescent="0.25">
      <c r="A23" s="12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6">
        <v>8213</v>
      </c>
      <c r="P23" s="15">
        <v>34.39</v>
      </c>
      <c r="Q23" s="53">
        <v>9.5500000000000007</v>
      </c>
      <c r="R23" s="16">
        <v>9103</v>
      </c>
      <c r="S23" s="15">
        <v>38.11</v>
      </c>
      <c r="T23" s="17">
        <v>10.59</v>
      </c>
      <c r="U23" s="18"/>
      <c r="V23" s="15"/>
      <c r="W23" s="17"/>
      <c r="X23" s="18"/>
      <c r="Y23" s="15"/>
      <c r="Z23" s="15"/>
      <c r="AA23" s="15"/>
      <c r="AB23" s="17"/>
      <c r="AC23" s="50">
        <v>700.07899999999995</v>
      </c>
      <c r="AD23" s="37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2">
        <v>13</v>
      </c>
      <c r="B24" s="54">
        <v>94.049000000000007</v>
      </c>
      <c r="C24" s="43">
        <v>3.0095999999999998</v>
      </c>
      <c r="D24" s="43">
        <v>0.79259999999999997</v>
      </c>
      <c r="E24" s="43">
        <v>0.10589999999999999</v>
      </c>
      <c r="F24" s="43">
        <v>0.13020000000000001</v>
      </c>
      <c r="G24" s="43">
        <v>2.3E-3</v>
      </c>
      <c r="H24" s="43">
        <v>3.1399999999999997E-2</v>
      </c>
      <c r="I24" s="43">
        <v>2.3400000000000001E-2</v>
      </c>
      <c r="J24" s="43">
        <v>3.2899999999999999E-2</v>
      </c>
      <c r="K24" s="43">
        <v>5.4000000000000003E-3</v>
      </c>
      <c r="L24" s="43">
        <v>1.0403</v>
      </c>
      <c r="M24" s="43">
        <v>0.77690000000000003</v>
      </c>
      <c r="N24" s="44">
        <v>0.71589999999999998</v>
      </c>
      <c r="O24" s="45">
        <v>8193</v>
      </c>
      <c r="P24" s="46">
        <v>34.31</v>
      </c>
      <c r="Q24" s="48">
        <v>9.5299999999999994</v>
      </c>
      <c r="R24" s="45">
        <v>9082</v>
      </c>
      <c r="S24" s="46">
        <v>38.03</v>
      </c>
      <c r="T24" s="48">
        <v>10.56</v>
      </c>
      <c r="U24" s="49">
        <v>11781</v>
      </c>
      <c r="V24" s="46">
        <v>49.33</v>
      </c>
      <c r="W24" s="48">
        <v>13.7</v>
      </c>
      <c r="X24" s="49" t="s">
        <v>58</v>
      </c>
      <c r="Y24" s="15"/>
      <c r="Z24" s="15"/>
      <c r="AA24" s="15"/>
      <c r="AB24" s="17"/>
      <c r="AC24" s="50">
        <v>755.149</v>
      </c>
      <c r="AD24" s="37">
        <f t="shared" si="0"/>
        <v>99.999900000000011</v>
      </c>
      <c r="AE24" s="7" t="str">
        <f t="shared" si="1"/>
        <v xml:space="preserve"> </v>
      </c>
      <c r="AF24" s="4"/>
      <c r="AG24" s="4"/>
      <c r="AH24" s="4"/>
    </row>
    <row r="25" spans="1:34" ht="12" customHeight="1" x14ac:dyDescent="0.25">
      <c r="A25" s="12">
        <v>14</v>
      </c>
      <c r="B25" s="43">
        <v>91.565600000000003</v>
      </c>
      <c r="C25" s="43">
        <v>4.1475</v>
      </c>
      <c r="D25" s="43">
        <v>0.94059999999999999</v>
      </c>
      <c r="E25" s="43">
        <v>0.1123</v>
      </c>
      <c r="F25" s="43">
        <v>0.15859999999999999</v>
      </c>
      <c r="G25" s="43">
        <v>3.0999999999999999E-3</v>
      </c>
      <c r="H25" s="43">
        <v>4.0399999999999998E-2</v>
      </c>
      <c r="I25" s="43">
        <v>3.1E-2</v>
      </c>
      <c r="J25" s="43">
        <v>3.7400000000000003E-2</v>
      </c>
      <c r="K25" s="43">
        <v>3.8999999999999998E-3</v>
      </c>
      <c r="L25" s="43">
        <v>1.3972</v>
      </c>
      <c r="M25" s="43">
        <v>1.5625</v>
      </c>
      <c r="N25" s="44">
        <v>0.73640000000000005</v>
      </c>
      <c r="O25" s="45">
        <v>8205</v>
      </c>
      <c r="P25" s="46">
        <v>34.35</v>
      </c>
      <c r="Q25" s="48">
        <v>9.5399999999999991</v>
      </c>
      <c r="R25" s="45">
        <v>9090</v>
      </c>
      <c r="S25" s="46">
        <v>38.06</v>
      </c>
      <c r="T25" s="48">
        <v>10.57</v>
      </c>
      <c r="U25" s="49">
        <v>11626</v>
      </c>
      <c r="V25" s="46">
        <v>48.68</v>
      </c>
      <c r="W25" s="48">
        <v>13.52</v>
      </c>
      <c r="X25" s="49" t="s">
        <v>59</v>
      </c>
      <c r="Y25" s="15"/>
      <c r="Z25" s="15"/>
      <c r="AA25" s="15"/>
      <c r="AB25" s="17"/>
      <c r="AC25" s="50">
        <v>682.07100000000003</v>
      </c>
      <c r="AD25" s="37">
        <f t="shared" si="0"/>
        <v>100.00010000000003</v>
      </c>
      <c r="AE25" s="7" t="str">
        <f t="shared" si="1"/>
        <v xml:space="preserve"> </v>
      </c>
      <c r="AF25" s="4"/>
      <c r="AG25" s="4"/>
      <c r="AH25" s="4"/>
    </row>
    <row r="26" spans="1:34" ht="12" customHeight="1" x14ac:dyDescent="0.25">
      <c r="A26" s="12">
        <v>15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6">
        <v>8205</v>
      </c>
      <c r="P26" s="15">
        <v>34.35</v>
      </c>
      <c r="Q26" s="17">
        <v>9.5399999999999991</v>
      </c>
      <c r="R26" s="16">
        <v>9090</v>
      </c>
      <c r="S26" s="15">
        <v>38.06</v>
      </c>
      <c r="T26" s="17">
        <v>10.57</v>
      </c>
      <c r="U26" s="18"/>
      <c r="V26" s="15"/>
      <c r="W26" s="17"/>
      <c r="X26" s="18"/>
      <c r="Y26" s="15"/>
      <c r="Z26" s="15"/>
      <c r="AA26" s="15"/>
      <c r="AB26" s="17"/>
      <c r="AC26" s="50">
        <v>666.12900000000002</v>
      </c>
      <c r="AD26" s="37">
        <f t="shared" si="0"/>
        <v>0</v>
      </c>
      <c r="AE26" s="7" t="str">
        <f t="shared" si="1"/>
        <v xml:space="preserve"> </v>
      </c>
      <c r="AF26" s="4"/>
      <c r="AG26" s="4"/>
      <c r="AH26" s="4"/>
    </row>
    <row r="27" spans="1:34" ht="12" customHeight="1" x14ac:dyDescent="0.25">
      <c r="A27" s="12">
        <v>16</v>
      </c>
      <c r="B27" s="43">
        <v>92.763400000000004</v>
      </c>
      <c r="C27" s="43">
        <v>3.6017999999999999</v>
      </c>
      <c r="D27" s="43">
        <v>0.90349999999999997</v>
      </c>
      <c r="E27" s="43">
        <v>0.1111</v>
      </c>
      <c r="F27" s="43">
        <v>0.14940000000000001</v>
      </c>
      <c r="G27" s="43">
        <v>2.7000000000000001E-3</v>
      </c>
      <c r="H27" s="43">
        <v>3.7400000000000003E-2</v>
      </c>
      <c r="I27" s="43">
        <v>2.9000000000000001E-2</v>
      </c>
      <c r="J27" s="43">
        <v>3.6900000000000002E-2</v>
      </c>
      <c r="K27" s="43">
        <v>7.7000000000000002E-3</v>
      </c>
      <c r="L27" s="43">
        <v>1.2446999999999999</v>
      </c>
      <c r="M27" s="43">
        <v>1.1124000000000001</v>
      </c>
      <c r="N27" s="44">
        <v>0.72650000000000003</v>
      </c>
      <c r="O27" s="45">
        <v>8210</v>
      </c>
      <c r="P27" s="46">
        <v>34.369999999999997</v>
      </c>
      <c r="Q27" s="48">
        <v>9.5500000000000007</v>
      </c>
      <c r="R27" s="45">
        <v>9099</v>
      </c>
      <c r="S27" s="46">
        <v>38.090000000000003</v>
      </c>
      <c r="T27" s="48">
        <v>10.58</v>
      </c>
      <c r="U27" s="49">
        <v>11716</v>
      </c>
      <c r="V27" s="46">
        <v>49.05</v>
      </c>
      <c r="W27" s="48">
        <v>13.63</v>
      </c>
      <c r="X27" s="49" t="s">
        <v>59</v>
      </c>
      <c r="Y27" s="15"/>
      <c r="Z27" s="15"/>
      <c r="AA27" s="15"/>
      <c r="AB27" s="17"/>
      <c r="AC27" s="50">
        <v>726.71500000000003</v>
      </c>
      <c r="AD27" s="37">
        <f t="shared" si="0"/>
        <v>99.999999999999986</v>
      </c>
      <c r="AE27" s="7" t="str">
        <f t="shared" si="1"/>
        <v>ОК</v>
      </c>
      <c r="AF27" s="4"/>
      <c r="AG27" s="4"/>
      <c r="AH27" s="4"/>
    </row>
    <row r="28" spans="1:34" ht="12" customHeight="1" x14ac:dyDescent="0.25">
      <c r="A28" s="12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6">
        <v>8210</v>
      </c>
      <c r="P28" s="15">
        <v>34.369999999999997</v>
      </c>
      <c r="Q28" s="17">
        <v>9.5500000000000007</v>
      </c>
      <c r="R28" s="16">
        <v>9099</v>
      </c>
      <c r="S28" s="15">
        <v>38.090000000000003</v>
      </c>
      <c r="T28" s="17">
        <v>10.58</v>
      </c>
      <c r="U28" s="18"/>
      <c r="V28" s="15"/>
      <c r="W28" s="17"/>
      <c r="X28" s="18"/>
      <c r="Y28" s="15"/>
      <c r="Z28" s="15"/>
      <c r="AA28" s="15"/>
      <c r="AB28" s="17"/>
      <c r="AC28" s="50">
        <v>698.61900000000003</v>
      </c>
      <c r="AD28" s="37">
        <f t="shared" si="0"/>
        <v>0</v>
      </c>
      <c r="AE28" s="7" t="str">
        <f t="shared" si="1"/>
        <v xml:space="preserve"> </v>
      </c>
      <c r="AF28" s="4"/>
      <c r="AG28" s="4"/>
      <c r="AH28" s="4"/>
    </row>
    <row r="29" spans="1:34" ht="12" customHeight="1" x14ac:dyDescent="0.25">
      <c r="A29" s="12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6">
        <v>8210</v>
      </c>
      <c r="P29" s="15">
        <v>34.369999999999997</v>
      </c>
      <c r="Q29" s="17">
        <v>9.5500000000000007</v>
      </c>
      <c r="R29" s="16">
        <v>9099</v>
      </c>
      <c r="S29" s="15">
        <v>38.090000000000003</v>
      </c>
      <c r="T29" s="17">
        <v>10.58</v>
      </c>
      <c r="U29" s="18"/>
      <c r="V29" s="15"/>
      <c r="W29" s="17"/>
      <c r="X29" s="18"/>
      <c r="Y29" s="15"/>
      <c r="Z29" s="15"/>
      <c r="AA29" s="15"/>
      <c r="AB29" s="17"/>
      <c r="AC29" s="50">
        <v>695.97900000000004</v>
      </c>
      <c r="AD29" s="37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2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O30" s="16">
        <v>8210</v>
      </c>
      <c r="P30" s="15">
        <v>34.369999999999997</v>
      </c>
      <c r="Q30" s="17">
        <v>9.5500000000000007</v>
      </c>
      <c r="R30" s="16">
        <v>9099</v>
      </c>
      <c r="S30" s="15">
        <v>38.090000000000003</v>
      </c>
      <c r="T30" s="17">
        <v>10.58</v>
      </c>
      <c r="U30" s="18"/>
      <c r="V30" s="15"/>
      <c r="W30" s="17"/>
      <c r="X30" s="18"/>
      <c r="Y30" s="15"/>
      <c r="Z30" s="15"/>
      <c r="AA30" s="15"/>
      <c r="AB30" s="17"/>
      <c r="AC30" s="50">
        <v>626.47199999999998</v>
      </c>
      <c r="AD30" s="37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2">
        <v>20</v>
      </c>
      <c r="B31" s="43">
        <v>94.180700000000002</v>
      </c>
      <c r="C31" s="43">
        <v>3.0790999999999999</v>
      </c>
      <c r="D31" s="43">
        <v>0.89390000000000003</v>
      </c>
      <c r="E31" s="43">
        <v>0.1295</v>
      </c>
      <c r="F31" s="43">
        <v>0.14430000000000001</v>
      </c>
      <c r="G31" s="43">
        <v>2.0999999999999999E-3</v>
      </c>
      <c r="H31" s="43">
        <v>3.2500000000000001E-2</v>
      </c>
      <c r="I31" s="43">
        <v>2.4299999999999999E-2</v>
      </c>
      <c r="J31" s="43">
        <v>3.39E-2</v>
      </c>
      <c r="K31" s="43">
        <v>6.8999999999999999E-3</v>
      </c>
      <c r="L31" s="43">
        <v>0.89759999999999995</v>
      </c>
      <c r="M31" s="43">
        <v>0.57520000000000004</v>
      </c>
      <c r="N31" s="44">
        <v>0.71519999999999995</v>
      </c>
      <c r="O31" s="45">
        <v>8246</v>
      </c>
      <c r="P31" s="46">
        <v>34.520000000000003</v>
      </c>
      <c r="Q31" s="48">
        <v>9.59</v>
      </c>
      <c r="R31" s="45">
        <v>9140</v>
      </c>
      <c r="S31" s="46">
        <v>38.270000000000003</v>
      </c>
      <c r="T31" s="48">
        <v>10.63</v>
      </c>
      <c r="U31" s="49">
        <v>11861</v>
      </c>
      <c r="V31" s="46">
        <v>49.66</v>
      </c>
      <c r="W31" s="48">
        <v>13.79</v>
      </c>
      <c r="X31" s="49" t="s">
        <v>60</v>
      </c>
      <c r="Y31" s="15"/>
      <c r="Z31" s="15"/>
      <c r="AA31" s="15"/>
      <c r="AB31" s="17"/>
      <c r="AC31" s="50">
        <f>[1]GAZ!V53</f>
        <v>583.95399999999995</v>
      </c>
      <c r="AD31" s="37">
        <f t="shared" si="0"/>
        <v>99.999999999999986</v>
      </c>
      <c r="AE31" s="7" t="str">
        <f t="shared" ref="AE31" si="2">IF(AD31=100,"ОК"," ")</f>
        <v>ОК</v>
      </c>
      <c r="AF31" s="4"/>
      <c r="AG31" s="4"/>
      <c r="AH31" s="4"/>
    </row>
    <row r="32" spans="1:34" ht="12" customHeight="1" x14ac:dyDescent="0.25">
      <c r="A32" s="12">
        <v>21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  <c r="O32" s="16">
        <v>8246</v>
      </c>
      <c r="P32" s="15">
        <v>34.520000000000003</v>
      </c>
      <c r="Q32" s="17">
        <v>9.59</v>
      </c>
      <c r="R32" s="16">
        <v>9140</v>
      </c>
      <c r="S32" s="15">
        <v>38.270000000000003</v>
      </c>
      <c r="T32" s="17">
        <v>10.63</v>
      </c>
      <c r="U32" s="18"/>
      <c r="V32" s="15"/>
      <c r="W32" s="17"/>
      <c r="X32" s="18"/>
      <c r="Y32" s="15"/>
      <c r="Z32" s="15"/>
      <c r="AA32" s="15"/>
      <c r="AB32" s="17"/>
      <c r="AC32" s="50">
        <f>[1]GAZ!W53</f>
        <v>553.00900000000001</v>
      </c>
      <c r="AD32" s="37">
        <f t="shared" si="0"/>
        <v>0</v>
      </c>
      <c r="AE32" s="7" t="str">
        <f t="shared" si="1"/>
        <v xml:space="preserve"> </v>
      </c>
      <c r="AF32" s="4"/>
      <c r="AG32" s="4"/>
      <c r="AH32" s="4"/>
    </row>
    <row r="33" spans="1:34" ht="12" customHeight="1" x14ac:dyDescent="0.25">
      <c r="A33" s="12">
        <v>22</v>
      </c>
      <c r="B33" s="43">
        <v>93.471299999999999</v>
      </c>
      <c r="C33" s="43">
        <v>3.3565</v>
      </c>
      <c r="D33" s="43">
        <v>0.92169999999999996</v>
      </c>
      <c r="E33" s="43">
        <v>0.12590000000000001</v>
      </c>
      <c r="F33" s="43">
        <v>0.15529999999999999</v>
      </c>
      <c r="G33" s="43">
        <v>2.5000000000000001E-3</v>
      </c>
      <c r="H33" s="43">
        <v>4.4900000000000002E-2</v>
      </c>
      <c r="I33" s="43">
        <v>3.5299999999999998E-2</v>
      </c>
      <c r="J33" s="43">
        <v>4.48E-2</v>
      </c>
      <c r="K33" s="43">
        <v>1.03E-2</v>
      </c>
      <c r="L33" s="43">
        <v>1.0390999999999999</v>
      </c>
      <c r="M33" s="43">
        <v>0.79220000000000002</v>
      </c>
      <c r="N33" s="44">
        <v>0.72140000000000004</v>
      </c>
      <c r="O33" s="45">
        <v>8248</v>
      </c>
      <c r="P33" s="46">
        <v>34.53</v>
      </c>
      <c r="Q33" s="48">
        <v>9.59</v>
      </c>
      <c r="R33" s="45">
        <v>9141</v>
      </c>
      <c r="S33" s="46">
        <v>38.270000000000003</v>
      </c>
      <c r="T33" s="48">
        <v>10.63</v>
      </c>
      <c r="U33" s="49">
        <v>11812</v>
      </c>
      <c r="V33" s="46">
        <v>49.45</v>
      </c>
      <c r="W33" s="48">
        <v>13.74</v>
      </c>
      <c r="X33" s="49" t="s">
        <v>61</v>
      </c>
      <c r="Y33" s="15"/>
      <c r="Z33" s="15"/>
      <c r="AA33" s="15"/>
      <c r="AB33" s="17"/>
      <c r="AC33" s="50">
        <f>[1]GAZ!X53</f>
        <v>587.74</v>
      </c>
      <c r="AD33" s="37">
        <f t="shared" si="0"/>
        <v>99.999799999999993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2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16">
        <v>8248</v>
      </c>
      <c r="P34" s="15">
        <v>34.53</v>
      </c>
      <c r="Q34" s="17">
        <v>9.59</v>
      </c>
      <c r="R34" s="16">
        <v>9141</v>
      </c>
      <c r="S34" s="15">
        <v>38.270000000000003</v>
      </c>
      <c r="T34" s="17">
        <v>10.63</v>
      </c>
      <c r="U34" s="18"/>
      <c r="V34" s="15"/>
      <c r="W34" s="17"/>
      <c r="X34" s="18"/>
      <c r="Y34" s="15"/>
      <c r="Z34" s="15"/>
      <c r="AA34" s="15"/>
      <c r="AB34" s="17"/>
      <c r="AC34" s="50">
        <f>[1]GAZ!Y53</f>
        <v>525</v>
      </c>
      <c r="AD34" s="37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2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O35" s="16">
        <v>8248</v>
      </c>
      <c r="P35" s="15">
        <v>34.53</v>
      </c>
      <c r="Q35" s="17">
        <v>9.59</v>
      </c>
      <c r="R35" s="16">
        <v>9141</v>
      </c>
      <c r="S35" s="15">
        <v>38.270000000000003</v>
      </c>
      <c r="T35" s="17">
        <v>10.63</v>
      </c>
      <c r="U35" s="18"/>
      <c r="V35" s="15"/>
      <c r="W35" s="17"/>
      <c r="X35" s="18"/>
      <c r="Y35" s="15"/>
      <c r="Z35" s="15"/>
      <c r="AA35" s="15"/>
      <c r="AB35" s="17"/>
      <c r="AC35" s="50">
        <f>[1]GAZ!Z53</f>
        <v>521.66399999999999</v>
      </c>
      <c r="AD35" s="37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2">
        <v>25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  <c r="O36" s="16">
        <v>8248</v>
      </c>
      <c r="P36" s="15">
        <v>34.53</v>
      </c>
      <c r="Q36" s="17">
        <v>9.59</v>
      </c>
      <c r="R36" s="16">
        <v>9141</v>
      </c>
      <c r="S36" s="15">
        <v>38.270000000000003</v>
      </c>
      <c r="T36" s="17">
        <v>10.63</v>
      </c>
      <c r="U36" s="18"/>
      <c r="V36" s="15"/>
      <c r="W36" s="17"/>
      <c r="X36" s="18"/>
      <c r="Y36" s="15"/>
      <c r="Z36" s="15"/>
      <c r="AA36" s="15"/>
      <c r="AB36" s="17"/>
      <c r="AC36" s="50">
        <f>[1]GAZ!AA53</f>
        <v>464.81799999999998</v>
      </c>
      <c r="AD36" s="37">
        <f t="shared" si="0"/>
        <v>0</v>
      </c>
      <c r="AE36" s="7" t="str">
        <f t="shared" si="1"/>
        <v xml:space="preserve"> </v>
      </c>
      <c r="AF36" s="4"/>
      <c r="AG36" s="4"/>
      <c r="AH36" s="4"/>
    </row>
    <row r="37" spans="1:34" ht="12" customHeight="1" x14ac:dyDescent="0.25">
      <c r="A37" s="12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  <c r="O37" s="16">
        <v>8248</v>
      </c>
      <c r="P37" s="15">
        <v>34.53</v>
      </c>
      <c r="Q37" s="17">
        <v>9.59</v>
      </c>
      <c r="R37" s="16">
        <v>9141</v>
      </c>
      <c r="S37" s="15">
        <v>38.270000000000003</v>
      </c>
      <c r="T37" s="17">
        <v>10.63</v>
      </c>
      <c r="U37" s="18"/>
      <c r="V37" s="15"/>
      <c r="W37" s="17"/>
      <c r="X37" s="18"/>
      <c r="Y37" s="15"/>
      <c r="Z37" s="15"/>
      <c r="AA37" s="15"/>
      <c r="AB37" s="17"/>
      <c r="AC37" s="50">
        <v>458.95499999999998</v>
      </c>
      <c r="AD37" s="37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2">
        <v>27</v>
      </c>
      <c r="B38" s="43">
        <v>94.228700000000003</v>
      </c>
      <c r="C38" s="43">
        <v>3.0573000000000001</v>
      </c>
      <c r="D38" s="43">
        <v>0.8881</v>
      </c>
      <c r="E38" s="43">
        <v>0.1288</v>
      </c>
      <c r="F38" s="43">
        <v>0.14330000000000001</v>
      </c>
      <c r="G38" s="43">
        <v>2.0999999999999999E-3</v>
      </c>
      <c r="H38" s="43">
        <v>3.2500000000000001E-2</v>
      </c>
      <c r="I38" s="43">
        <v>2.41E-2</v>
      </c>
      <c r="J38" s="43">
        <v>2.9600000000000001E-2</v>
      </c>
      <c r="K38" s="43">
        <v>5.0000000000000001E-3</v>
      </c>
      <c r="L38" s="43">
        <v>0.89270000000000005</v>
      </c>
      <c r="M38" s="43">
        <v>0.56810000000000005</v>
      </c>
      <c r="N38" s="44">
        <v>0.7147</v>
      </c>
      <c r="O38" s="45">
        <v>8243</v>
      </c>
      <c r="P38" s="46">
        <v>34.51</v>
      </c>
      <c r="Q38" s="48">
        <v>9.59</v>
      </c>
      <c r="R38" s="45">
        <v>9137</v>
      </c>
      <c r="S38" s="46">
        <v>38.25</v>
      </c>
      <c r="T38" s="48">
        <v>10.63</v>
      </c>
      <c r="U38" s="49">
        <v>11861</v>
      </c>
      <c r="V38" s="46">
        <v>49.66</v>
      </c>
      <c r="W38" s="48">
        <v>13.79</v>
      </c>
      <c r="X38" s="49" t="s">
        <v>62</v>
      </c>
      <c r="Y38" s="15"/>
      <c r="Z38" s="15" t="s">
        <v>63</v>
      </c>
      <c r="AA38" s="15" t="s">
        <v>63</v>
      </c>
      <c r="AB38" s="15" t="s">
        <v>63</v>
      </c>
      <c r="AC38" s="50">
        <v>463.21</v>
      </c>
      <c r="AD38" s="37">
        <f t="shared" si="0"/>
        <v>100.0003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2">
        <v>28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  <c r="O39" s="16">
        <v>8243</v>
      </c>
      <c r="P39" s="15">
        <v>34.51</v>
      </c>
      <c r="Q39" s="17">
        <v>9.59</v>
      </c>
      <c r="R39" s="16">
        <v>9137</v>
      </c>
      <c r="S39" s="15">
        <v>38.25</v>
      </c>
      <c r="T39" s="17">
        <v>10.63</v>
      </c>
      <c r="U39" s="18"/>
      <c r="V39" s="15"/>
      <c r="W39" s="17"/>
      <c r="X39" s="18"/>
      <c r="Y39" s="15"/>
      <c r="Z39" s="15"/>
      <c r="AA39" s="15"/>
      <c r="AB39" s="17"/>
      <c r="AC39" s="50">
        <v>518.01300000000003</v>
      </c>
      <c r="AD39" s="37">
        <f t="shared" si="0"/>
        <v>0</v>
      </c>
      <c r="AE39" s="7" t="str">
        <f t="shared" si="1"/>
        <v xml:space="preserve"> </v>
      </c>
      <c r="AF39" s="4"/>
      <c r="AG39" s="4"/>
      <c r="AH39" s="4"/>
    </row>
    <row r="40" spans="1:34" ht="12" customHeight="1" x14ac:dyDescent="0.25">
      <c r="A40" s="12">
        <v>29</v>
      </c>
      <c r="B40" s="43">
        <v>93.693100000000001</v>
      </c>
      <c r="C40" s="43">
        <v>3.2683</v>
      </c>
      <c r="D40" s="43">
        <v>0.90339999999999998</v>
      </c>
      <c r="E40" s="43">
        <v>0.1244</v>
      </c>
      <c r="F40" s="43">
        <v>0.14680000000000001</v>
      </c>
      <c r="G40" s="43">
        <v>2.2000000000000001E-3</v>
      </c>
      <c r="H40" s="43">
        <v>3.4099999999999998E-2</v>
      </c>
      <c r="I40" s="43">
        <v>2.5399999999999999E-2</v>
      </c>
      <c r="J40" s="43">
        <v>3.1699999999999999E-2</v>
      </c>
      <c r="K40" s="43">
        <v>5.7000000000000002E-3</v>
      </c>
      <c r="L40" s="43">
        <v>1.0061</v>
      </c>
      <c r="M40" s="43">
        <v>0.75870000000000004</v>
      </c>
      <c r="N40" s="44">
        <v>0.71899999999999997</v>
      </c>
      <c r="O40" s="45">
        <v>8235</v>
      </c>
      <c r="P40" s="46">
        <v>34.479999999999997</v>
      </c>
      <c r="Q40" s="48">
        <v>9.58</v>
      </c>
      <c r="R40" s="45">
        <v>9127</v>
      </c>
      <c r="S40" s="46">
        <v>38.21</v>
      </c>
      <c r="T40" s="48">
        <v>10.62</v>
      </c>
      <c r="U40" s="49">
        <v>11813</v>
      </c>
      <c r="V40" s="46">
        <v>49.46</v>
      </c>
      <c r="W40" s="48">
        <v>13.74</v>
      </c>
      <c r="X40" s="49" t="s">
        <v>64</v>
      </c>
      <c r="Y40" s="15"/>
      <c r="Z40" s="15"/>
      <c r="AA40" s="15"/>
      <c r="AB40" s="17"/>
      <c r="AC40" s="50">
        <v>523.20600000000002</v>
      </c>
      <c r="AD40" s="37">
        <f t="shared" si="0"/>
        <v>99.999900000000011</v>
      </c>
      <c r="AE40" s="7" t="str">
        <f t="shared" si="1"/>
        <v xml:space="preserve"> </v>
      </c>
      <c r="AF40" s="4"/>
      <c r="AG40" s="4"/>
      <c r="AH40" s="4"/>
    </row>
    <row r="41" spans="1:34" ht="12" customHeight="1" x14ac:dyDescent="0.25">
      <c r="A41" s="12">
        <v>30</v>
      </c>
      <c r="B41" s="1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0"/>
      <c r="N41" s="12"/>
      <c r="O41" s="16">
        <v>8235</v>
      </c>
      <c r="P41" s="15">
        <v>34.479999999999997</v>
      </c>
      <c r="Q41" s="17">
        <v>9.58</v>
      </c>
      <c r="R41" s="16">
        <v>9127</v>
      </c>
      <c r="S41" s="15">
        <v>38.21</v>
      </c>
      <c r="T41" s="17">
        <v>10.62</v>
      </c>
      <c r="U41" s="18"/>
      <c r="V41" s="15"/>
      <c r="W41" s="17"/>
      <c r="X41" s="18"/>
      <c r="Y41" s="15"/>
      <c r="Z41" s="42"/>
      <c r="AA41" s="42"/>
      <c r="AB41" s="42"/>
      <c r="AC41" s="50">
        <f>[1]GAZ!AF53</f>
        <v>547.70299999999997</v>
      </c>
      <c r="AD41" s="37">
        <f t="shared" si="0"/>
        <v>0</v>
      </c>
      <c r="AE41" s="7" t="str">
        <f t="shared" si="1"/>
        <v xml:space="preserve"> </v>
      </c>
      <c r="AF41" s="4"/>
      <c r="AG41" s="4"/>
      <c r="AH41" s="4"/>
    </row>
    <row r="42" spans="1:34" ht="12" customHeight="1" thickBot="1" x14ac:dyDescent="0.3">
      <c r="A42" s="21">
        <v>31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1"/>
      <c r="O42" s="16">
        <v>8235</v>
      </c>
      <c r="P42" s="15">
        <v>34.479999999999997</v>
      </c>
      <c r="Q42" s="17">
        <v>9.58</v>
      </c>
      <c r="R42" s="16">
        <v>9127</v>
      </c>
      <c r="S42" s="15">
        <v>38.21</v>
      </c>
      <c r="T42" s="17">
        <v>10.62</v>
      </c>
      <c r="U42" s="27"/>
      <c r="V42" s="25"/>
      <c r="W42" s="26"/>
      <c r="X42" s="27"/>
      <c r="Y42" s="25"/>
      <c r="Z42" s="25"/>
      <c r="AA42" s="25"/>
      <c r="AB42" s="26"/>
      <c r="AC42" s="51">
        <v>557.73599999999999</v>
      </c>
      <c r="AD42" s="37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94" t="s">
        <v>9</v>
      </c>
      <c r="B43" s="94"/>
      <c r="C43" s="94"/>
      <c r="D43" s="94"/>
      <c r="E43" s="94"/>
      <c r="F43" s="94"/>
      <c r="G43" s="94"/>
      <c r="H43" s="95"/>
      <c r="I43" s="92" t="s">
        <v>7</v>
      </c>
      <c r="J43" s="93"/>
      <c r="K43" s="28">
        <v>0</v>
      </c>
      <c r="L43" s="90" t="s">
        <v>8</v>
      </c>
      <c r="M43" s="91"/>
      <c r="N43" s="29">
        <v>0</v>
      </c>
      <c r="O43" s="83">
        <f>SUMPRODUCT(O12:O42,AC12:AC42)/SUM(AC12:AC42)</f>
        <v>8220.7236459239921</v>
      </c>
      <c r="P43" s="79">
        <f>SUMPRODUCT(P12:P42,AC12:AC42)/SUM(AC12:AC42)</f>
        <v>34.417815954375072</v>
      </c>
      <c r="Q43" s="79">
        <f>SUMPRODUCT(Q12:Q42,AC12:AC42)/SUM(AC12:AC42)</f>
        <v>9.5608205985467549</v>
      </c>
      <c r="R43" s="79">
        <f>SUMPRODUCT(R12:R42,AC12:AC42)/SUM(AC12:AC42)</f>
        <v>9110.1369092002733</v>
      </c>
      <c r="S43" s="79">
        <f>SUMPRODUCT(S12:S42,AC12:AC42)/SUM(AC12:AC42)</f>
        <v>38.141662216817622</v>
      </c>
      <c r="T43" s="81">
        <f>SUMPRODUCT(T12:T42,AC12:AC42)/SUM(AC12:AC42)</f>
        <v>10.59651404302846</v>
      </c>
      <c r="U43" s="30"/>
      <c r="V43" s="31"/>
      <c r="W43" s="31"/>
      <c r="X43" s="31"/>
      <c r="Y43" s="31"/>
      <c r="Z43" s="31"/>
      <c r="AA43" s="52" t="s">
        <v>52</v>
      </c>
      <c r="AB43" s="31"/>
      <c r="AC43" s="52">
        <v>19273.97</v>
      </c>
      <c r="AD43" s="37"/>
      <c r="AE43" s="7"/>
      <c r="AF43" s="4"/>
      <c r="AG43" s="4"/>
      <c r="AH43" s="4"/>
    </row>
    <row r="44" spans="1:34" ht="15" customHeight="1" thickBot="1" x14ac:dyDescent="0.3">
      <c r="A44" s="38"/>
      <c r="B44" s="32"/>
      <c r="C44" s="32"/>
      <c r="D44" s="32"/>
      <c r="E44" s="32"/>
      <c r="F44" s="32"/>
      <c r="G44" s="32"/>
      <c r="H44" s="85" t="s">
        <v>3</v>
      </c>
      <c r="I44" s="86"/>
      <c r="J44" s="86"/>
      <c r="K44" s="86"/>
      <c r="L44" s="86"/>
      <c r="M44" s="86"/>
      <c r="N44" s="87"/>
      <c r="O44" s="84"/>
      <c r="P44" s="80"/>
      <c r="Q44" s="80"/>
      <c r="R44" s="80"/>
      <c r="S44" s="80"/>
      <c r="T44" s="82"/>
      <c r="U44" s="30"/>
      <c r="V44" s="32"/>
      <c r="W44" s="32"/>
      <c r="X44" s="32"/>
      <c r="Y44" s="32"/>
      <c r="Z44" s="32"/>
      <c r="AA44" s="32"/>
      <c r="AB44" s="32"/>
      <c r="AC44" s="33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1" t="s">
        <v>49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1" t="s">
        <v>49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1" t="s">
        <v>49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Горобец Мария Петровна</cp:lastModifiedBy>
  <cp:lastPrinted>2016-12-27T08:00:05Z</cp:lastPrinted>
  <dcterms:created xsi:type="dcterms:W3CDTF">2016-10-07T07:24:19Z</dcterms:created>
  <dcterms:modified xsi:type="dcterms:W3CDTF">2017-01-04T07:33:37Z</dcterms:modified>
</cp:coreProperties>
</file>