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240" windowHeight="11310"/>
  </bookViews>
  <sheets>
    <sheet name="01-1" sheetId="1" r:id="rId1"/>
  </sheets>
  <externalReferences>
    <externalReference r:id="rId2"/>
  </externalReferences>
  <definedNames>
    <definedName name="_xlnm.Print_Area" localSheetId="0">'01-1'!$A$1:$AC$54</definedName>
  </definedNames>
  <calcPr calcId="145621"/>
</workbook>
</file>

<file path=xl/calcChain.xml><?xml version="1.0" encoding="utf-8"?>
<calcChain xmlns="http://schemas.openxmlformats.org/spreadsheetml/2006/main">
  <c r="T47" i="1" l="1"/>
  <c r="S47" i="1"/>
  <c r="R47" i="1"/>
  <c r="Q47" i="1"/>
  <c r="P47" i="1"/>
  <c r="O47" i="1"/>
  <c r="AC46" i="1"/>
  <c r="A17" i="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C16" i="1"/>
  <c r="AB47" i="1" s="1"/>
  <c r="AB49" i="1" s="1"/>
  <c r="O10" i="1"/>
  <c r="J10" i="1"/>
  <c r="W6" i="1"/>
  <c r="AE47" i="1" l="1"/>
</calcChain>
</file>

<file path=xl/sharedStrings.xml><?xml version="1.0" encoding="utf-8"?>
<sst xmlns="http://schemas.openxmlformats.org/spreadsheetml/2006/main" count="74" uniqueCount="74">
  <si>
    <t xml:space="preserve">Вимірювальна хіміко - аналітична лабораторія </t>
  </si>
  <si>
    <t>Публічне акціонерне товариство " У К Р Т Р А Н С Г А З "</t>
  </si>
  <si>
    <t>Маршрут № 3, 4</t>
  </si>
  <si>
    <t xml:space="preserve">Свідоцтво про атестацію № 033/14  </t>
  </si>
  <si>
    <t xml:space="preserve">Філія  У М Г " К И Ї В Т Р А Н С Г А З " </t>
  </si>
  <si>
    <t>дійсне  до 12 березня 2019 р.</t>
  </si>
  <si>
    <t xml:space="preserve">Б е р д и ч і в с ь к е   Л В У   М Г  </t>
  </si>
  <si>
    <r>
      <t>ПАСПОРТ</t>
    </r>
    <r>
      <rPr>
        <i/>
        <sz val="14"/>
        <rFont val="Times New Roman"/>
        <family val="1"/>
        <charset val="204"/>
      </rPr>
      <t xml:space="preserve"> ФІЗИКО-ХІМІЧНИХ ПОКАЗНИКІВ </t>
    </r>
    <r>
      <rPr>
        <b/>
        <i/>
        <sz val="14"/>
        <rFont val="Times New Roman"/>
        <family val="1"/>
        <charset val="204"/>
      </rPr>
      <t xml:space="preserve">ПРИРОДНОГО ГАЗУ № </t>
    </r>
  </si>
  <si>
    <r>
      <rPr>
        <sz val="11"/>
        <rFont val="Times New Roman"/>
        <family val="1"/>
        <charset val="204"/>
      </rPr>
      <t>переданого ПАТ "УКРТРАНСГАЗ", філія УМГ "КИЇВТРАНСГАЗ", Бердичівським ЛВУ МГ  та принятого</t>
    </r>
    <r>
      <rPr>
        <sz val="11"/>
        <color theme="1" tint="0.499984740745262"/>
        <rFont val="Times New Roman"/>
        <family val="1"/>
        <charset val="204"/>
      </rPr>
      <t xml:space="preserve"> </t>
    </r>
    <r>
      <rPr>
        <sz val="11"/>
        <color rgb="FFFF0000"/>
        <rFont val="Times New Roman"/>
        <family val="1"/>
        <charset val="204"/>
      </rPr>
      <t>ПАТ "Вінницягаз"</t>
    </r>
  </si>
  <si>
    <t>по газопроводам Дашава-Київ (ДК), Київ-Захід України1 (КЗУ-1), лупінг Київ-Захід України 2 (лупінг КЗУ-2)</t>
  </si>
  <si>
    <t>( ГРС Вінниця Північна, ГРС Вінниця Південна, ГРС Вінниця Східна, ГРС Гнівань, ГРС Дружба,ГРС Ластівка, ГРС Хмільник, ГРС Сальниця, ГРС Іванопіль(Подорожнє), ГРС Війтівці, ГРС Калинівка                                                          ГРС Краснопіль (Липятин), ГРС Корделівка, ГРС Люлинці, ГРС Радівка, ГРС Хомутинці, ГРС Сальник, ГРС Козятин, ГРС Глухівці, ГРС Махнівка, ГРС Перемога, ГРС Райгородок(Тернівка), ГРС Турбів )</t>
  </si>
  <si>
    <t>ЗА ПЕРІОД  з</t>
  </si>
  <si>
    <t>по</t>
  </si>
  <si>
    <t>Дата</t>
  </si>
  <si>
    <r>
      <t xml:space="preserve">Компонентний  склад, </t>
    </r>
    <r>
      <rPr>
        <b/>
        <sz val="9"/>
        <rFont val="Times New Roman"/>
        <family val="1"/>
        <charset val="204"/>
      </rPr>
      <t>% мол</t>
    </r>
    <r>
      <rPr>
        <sz val="9"/>
        <rFont val="Times New Roman"/>
        <family val="1"/>
        <charset val="204"/>
      </rPr>
      <t xml:space="preserve">. </t>
    </r>
  </si>
  <si>
    <t>Фізико-хімічні показники газу обчислені на основі компонентного складу</t>
  </si>
  <si>
    <t>Температура точки роси</t>
  </si>
  <si>
    <r>
      <t>маса механічних домішок, мг/м</t>
    </r>
    <r>
      <rPr>
        <vertAlign val="superscript"/>
        <sz val="8"/>
        <rFont val="Times New Roman"/>
        <family val="1"/>
        <charset val="204"/>
      </rPr>
      <t>3</t>
    </r>
  </si>
  <si>
    <r>
      <t>масова конц. меркаптанової сірки, мг/м</t>
    </r>
    <r>
      <rPr>
        <vertAlign val="superscript"/>
        <sz val="8"/>
        <rFont val="Times New Roman"/>
        <family val="1"/>
        <charset val="204"/>
      </rPr>
      <t>3</t>
    </r>
  </si>
  <si>
    <r>
      <t>масова конц. сірководню, мг/м</t>
    </r>
    <r>
      <rPr>
        <vertAlign val="superscript"/>
        <sz val="8"/>
        <rFont val="Times New Roman"/>
        <family val="1"/>
        <charset val="204"/>
      </rPr>
      <t>3</t>
    </r>
  </si>
  <si>
    <r>
      <t>обсяг газу за добу, тис.м</t>
    </r>
    <r>
      <rPr>
        <vertAlign val="superscript"/>
        <sz val="8"/>
        <rFont val="Times New Roman"/>
        <family val="1"/>
        <charset val="204"/>
      </rPr>
      <t>3</t>
    </r>
    <r>
      <rPr>
        <sz val="11"/>
        <color theme="1"/>
        <rFont val="Times New Roman"/>
        <family val="2"/>
        <charset val="204"/>
      </rPr>
      <t/>
    </r>
  </si>
  <si>
    <t>Метан</t>
  </si>
  <si>
    <t>Етан</t>
  </si>
  <si>
    <t>Пропан</t>
  </si>
  <si>
    <t>І- -бутан</t>
  </si>
  <si>
    <t>Н-бутан</t>
  </si>
  <si>
    <t>Нео-пентан</t>
  </si>
  <si>
    <t>І- пентан</t>
  </si>
  <si>
    <t>Н-пентан</t>
  </si>
  <si>
    <r>
      <t xml:space="preserve">Гексани </t>
    </r>
    <r>
      <rPr>
        <vertAlign val="subscript"/>
        <sz val="9"/>
        <rFont val="Times New Roman"/>
        <family val="1"/>
        <charset val="204"/>
      </rPr>
      <t>+вищі</t>
    </r>
  </si>
  <si>
    <t>Кисень</t>
  </si>
  <si>
    <t>Азот</t>
  </si>
  <si>
    <t xml:space="preserve">Діоксид вуглецю </t>
  </si>
  <si>
    <r>
      <t>Густина абсолютна, кг/м</t>
    </r>
    <r>
      <rPr>
        <vertAlign val="superscript"/>
        <sz val="9"/>
        <rFont val="Times New Roman"/>
        <family val="1"/>
        <charset val="204"/>
      </rPr>
      <t>3</t>
    </r>
  </si>
  <si>
    <t>Теплота згорання</t>
  </si>
  <si>
    <t>Число Воббе</t>
  </si>
  <si>
    <r>
      <t>Q</t>
    </r>
    <r>
      <rPr>
        <b/>
        <vertAlign val="subscript"/>
        <sz val="9"/>
        <rFont val="Times New Roman"/>
        <family val="1"/>
        <charset val="204"/>
      </rPr>
      <t>(нижчя)</t>
    </r>
    <r>
      <rPr>
        <sz val="9"/>
        <rFont val="Times New Roman"/>
        <family val="1"/>
        <charset val="204"/>
      </rPr>
      <t>, ккал/м</t>
    </r>
    <r>
      <rPr>
        <vertAlign val="superscript"/>
        <sz val="9"/>
        <rFont val="Times New Roman"/>
        <family val="1"/>
        <charset val="204"/>
      </rPr>
      <t>3</t>
    </r>
  </si>
  <si>
    <r>
      <t>Q</t>
    </r>
    <r>
      <rPr>
        <b/>
        <vertAlign val="subscript"/>
        <sz val="9"/>
        <rFont val="Times New Roman"/>
        <family val="1"/>
        <charset val="204"/>
      </rPr>
      <t>(нижчя)</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</si>
  <si>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(нижчя)</t>
    </r>
    <r>
      <rPr>
        <sz val="9"/>
        <rFont val="Times New Roman"/>
        <family val="1"/>
        <charset val="204"/>
      </rPr>
      <t xml:space="preserve">, </t>
    </r>
    <r>
      <rPr>
        <sz val="8"/>
        <rFont val="Times New Roman"/>
        <family val="1"/>
        <charset val="204"/>
      </rPr>
      <t>кВт*год</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</si>
  <si>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(вище)</t>
    </r>
    <r>
      <rPr>
        <sz val="9"/>
        <rFont val="Times New Roman"/>
        <family val="1"/>
        <charset val="204"/>
      </rPr>
      <t>, ккал/м</t>
    </r>
    <r>
      <rPr>
        <vertAlign val="superscript"/>
        <sz val="9"/>
        <rFont val="Times New Roman"/>
        <family val="1"/>
        <charset val="204"/>
      </rPr>
      <t>3</t>
    </r>
  </si>
  <si>
    <r>
      <t>Q</t>
    </r>
    <r>
      <rPr>
        <b/>
        <vertAlign val="subscript"/>
        <sz val="9"/>
        <rFont val="Times New Roman"/>
        <family val="1"/>
        <charset val="204"/>
      </rPr>
      <t>(вище)</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</si>
  <si>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(вище)</t>
    </r>
    <r>
      <rPr>
        <sz val="9"/>
        <rFont val="Times New Roman"/>
        <family val="1"/>
        <charset val="204"/>
      </rPr>
      <t xml:space="preserve">, </t>
    </r>
    <r>
      <rPr>
        <sz val="8"/>
        <rFont val="Times New Roman"/>
        <family val="1"/>
        <charset val="204"/>
      </rPr>
      <t>кВт*год</t>
    </r>
    <r>
      <rPr>
        <sz val="9"/>
        <rFont val="Times New Roman"/>
        <family val="1"/>
        <charset val="204"/>
      </rPr>
      <t>/м</t>
    </r>
    <r>
      <rPr>
        <vertAlign val="superscript"/>
        <sz val="8"/>
        <rFont val="Times New Roman"/>
        <family val="1"/>
        <charset val="204"/>
      </rPr>
      <t>3</t>
    </r>
  </si>
  <si>
    <r>
      <t>W</t>
    </r>
    <r>
      <rPr>
        <b/>
        <vertAlign val="subscript"/>
        <sz val="8"/>
        <rFont val="Times New Roman"/>
        <family val="1"/>
        <charset val="204"/>
      </rPr>
      <t>(вище)</t>
    </r>
    <r>
      <rPr>
        <vertAlign val="subscript"/>
        <sz val="8"/>
        <rFont val="Times New Roman"/>
        <family val="1"/>
        <charset val="204"/>
      </rPr>
      <t xml:space="preserve">,     </t>
    </r>
    <r>
      <rPr>
        <sz val="8"/>
        <rFont val="Times New Roman"/>
        <family val="1"/>
        <charset val="204"/>
      </rPr>
      <t>ккал/м</t>
    </r>
    <r>
      <rPr>
        <vertAlign val="superscript"/>
        <sz val="8"/>
        <rFont val="Times New Roman"/>
        <family val="1"/>
        <charset val="204"/>
      </rPr>
      <t>3</t>
    </r>
  </si>
  <si>
    <r>
      <t>W</t>
    </r>
    <r>
      <rPr>
        <b/>
        <vertAlign val="subscript"/>
        <sz val="8"/>
        <rFont val="Times New Roman"/>
        <family val="1"/>
        <charset val="204"/>
      </rPr>
      <t>(вище)</t>
    </r>
    <r>
      <rPr>
        <vertAlign val="subscript"/>
        <sz val="8"/>
        <rFont val="Times New Roman"/>
        <family val="1"/>
        <charset val="204"/>
      </rPr>
      <t xml:space="preserve">, </t>
    </r>
    <r>
      <rPr>
        <sz val="8"/>
        <rFont val="Times New Roman"/>
        <family val="1"/>
        <charset val="204"/>
      </rPr>
      <t>МДж/м</t>
    </r>
    <r>
      <rPr>
        <vertAlign val="superscript"/>
        <sz val="8"/>
        <rFont val="Times New Roman"/>
        <family val="1"/>
        <charset val="204"/>
      </rPr>
      <t>3</t>
    </r>
  </si>
  <si>
    <r>
      <t>W</t>
    </r>
    <r>
      <rPr>
        <b/>
        <vertAlign val="subscript"/>
        <sz val="8"/>
        <rFont val="Times New Roman"/>
        <family val="1"/>
        <charset val="204"/>
      </rPr>
      <t>(вище)</t>
    </r>
    <r>
      <rPr>
        <vertAlign val="subscript"/>
        <sz val="8"/>
        <rFont val="Times New Roman"/>
        <family val="1"/>
        <charset val="204"/>
      </rPr>
      <t xml:space="preserve">, </t>
    </r>
    <r>
      <rPr>
        <sz val="8"/>
        <rFont val="Times New Roman"/>
        <family val="1"/>
        <charset val="204"/>
      </rPr>
      <t>кВт*год/м</t>
    </r>
    <r>
      <rPr>
        <vertAlign val="superscript"/>
        <sz val="8"/>
        <rFont val="Times New Roman"/>
        <family val="1"/>
        <charset val="204"/>
      </rPr>
      <t>3</t>
    </r>
  </si>
  <si>
    <t>по волозі,ºС (Р=3,92МПа)</t>
  </si>
  <si>
    <t>по вуглеводням,ºС</t>
  </si>
  <si>
    <r>
      <t>СН</t>
    </r>
    <r>
      <rPr>
        <vertAlign val="subscript"/>
        <sz val="8"/>
        <rFont val="Times New Roman"/>
        <family val="1"/>
        <charset val="204"/>
      </rPr>
      <t>4</t>
    </r>
  </si>
  <si>
    <r>
      <t>С</t>
    </r>
    <r>
      <rPr>
        <vertAlign val="subscript"/>
        <sz val="8"/>
        <rFont val="Times New Roman"/>
        <family val="1"/>
        <charset val="204"/>
      </rPr>
      <t>2</t>
    </r>
    <r>
      <rPr>
        <sz val="8"/>
        <rFont val="Times New Roman"/>
        <family val="1"/>
        <charset val="204"/>
      </rPr>
      <t>Н</t>
    </r>
    <r>
      <rPr>
        <vertAlign val="subscript"/>
        <sz val="8"/>
        <rFont val="Times New Roman"/>
        <family val="1"/>
        <charset val="204"/>
      </rPr>
      <t>6</t>
    </r>
  </si>
  <si>
    <r>
      <t>С</t>
    </r>
    <r>
      <rPr>
        <vertAlign val="subscript"/>
        <sz val="8"/>
        <rFont val="Times New Roman"/>
        <family val="1"/>
        <charset val="204"/>
      </rPr>
      <t>3</t>
    </r>
    <r>
      <rPr>
        <sz val="8"/>
        <rFont val="Times New Roman"/>
        <family val="1"/>
        <charset val="204"/>
      </rPr>
      <t>Н</t>
    </r>
    <r>
      <rPr>
        <vertAlign val="subscript"/>
        <sz val="8"/>
        <rFont val="Times New Roman"/>
        <family val="1"/>
        <charset val="204"/>
      </rPr>
      <t>8</t>
    </r>
  </si>
  <si>
    <r>
      <t>і-С</t>
    </r>
    <r>
      <rPr>
        <vertAlign val="subscript"/>
        <sz val="8"/>
        <rFont val="Times New Roman"/>
        <family val="1"/>
        <charset val="204"/>
      </rPr>
      <t>4</t>
    </r>
    <r>
      <rPr>
        <sz val="8"/>
        <rFont val="Times New Roman"/>
        <family val="1"/>
        <charset val="204"/>
      </rPr>
      <t>Н</t>
    </r>
    <r>
      <rPr>
        <vertAlign val="subscript"/>
        <sz val="8"/>
        <rFont val="Times New Roman"/>
        <family val="1"/>
        <charset val="204"/>
      </rPr>
      <t>10</t>
    </r>
    <r>
      <rPr>
        <sz val="11"/>
        <color theme="1"/>
        <rFont val="Times New Roman"/>
        <family val="2"/>
        <charset val="204"/>
      </rPr>
      <t/>
    </r>
  </si>
  <si>
    <r>
      <t>n-С</t>
    </r>
    <r>
      <rPr>
        <vertAlign val="subscript"/>
        <sz val="8"/>
        <rFont val="Times New Roman"/>
        <family val="1"/>
        <charset val="204"/>
      </rPr>
      <t>4</t>
    </r>
    <r>
      <rPr>
        <sz val="8"/>
        <rFont val="Times New Roman"/>
        <family val="1"/>
        <charset val="204"/>
      </rPr>
      <t>Н</t>
    </r>
    <r>
      <rPr>
        <vertAlign val="subscript"/>
        <sz val="8"/>
        <rFont val="Times New Roman"/>
        <family val="1"/>
        <charset val="204"/>
      </rPr>
      <t>10</t>
    </r>
  </si>
  <si>
    <r>
      <rPr>
        <sz val="6"/>
        <rFont val="Times New Roman"/>
        <family val="1"/>
        <charset val="204"/>
      </rPr>
      <t>neo</t>
    </r>
    <r>
      <rPr>
        <sz val="7"/>
        <rFont val="Times New Roman"/>
        <family val="1"/>
        <charset val="204"/>
      </rPr>
      <t>-С</t>
    </r>
    <r>
      <rPr>
        <vertAlign val="subscript"/>
        <sz val="7"/>
        <rFont val="Times New Roman"/>
        <family val="1"/>
        <charset val="204"/>
      </rPr>
      <t>5</t>
    </r>
    <r>
      <rPr>
        <sz val="7"/>
        <rFont val="Times New Roman"/>
        <family val="1"/>
        <charset val="204"/>
      </rPr>
      <t>Н</t>
    </r>
    <r>
      <rPr>
        <vertAlign val="subscript"/>
        <sz val="7"/>
        <rFont val="Times New Roman"/>
        <family val="1"/>
        <charset val="204"/>
      </rPr>
      <t>12</t>
    </r>
  </si>
  <si>
    <r>
      <t>i-С</t>
    </r>
    <r>
      <rPr>
        <vertAlign val="subscript"/>
        <sz val="8"/>
        <rFont val="Times New Roman"/>
        <family val="1"/>
        <charset val="204"/>
      </rPr>
      <t>5</t>
    </r>
    <r>
      <rPr>
        <sz val="8"/>
        <rFont val="Times New Roman"/>
        <family val="1"/>
        <charset val="204"/>
      </rPr>
      <t>Н</t>
    </r>
    <r>
      <rPr>
        <vertAlign val="subscript"/>
        <sz val="8"/>
        <rFont val="Times New Roman"/>
        <family val="1"/>
        <charset val="204"/>
      </rPr>
      <t>12</t>
    </r>
  </si>
  <si>
    <r>
      <t>n-С</t>
    </r>
    <r>
      <rPr>
        <vertAlign val="subscript"/>
        <sz val="8"/>
        <rFont val="Times New Roman"/>
        <family val="1"/>
        <charset val="204"/>
      </rPr>
      <t>5</t>
    </r>
    <r>
      <rPr>
        <sz val="8"/>
        <rFont val="Times New Roman"/>
        <family val="1"/>
        <charset val="204"/>
      </rPr>
      <t>Н</t>
    </r>
    <r>
      <rPr>
        <vertAlign val="subscript"/>
        <sz val="8"/>
        <rFont val="Times New Roman"/>
        <family val="1"/>
        <charset val="204"/>
      </rPr>
      <t>12</t>
    </r>
  </si>
  <si>
    <r>
      <t>С</t>
    </r>
    <r>
      <rPr>
        <vertAlign val="subscript"/>
        <sz val="8"/>
        <rFont val="Times New Roman"/>
        <family val="1"/>
        <charset val="204"/>
      </rPr>
      <t>6</t>
    </r>
    <r>
      <rPr>
        <sz val="8"/>
        <rFont val="Times New Roman"/>
        <family val="1"/>
        <charset val="204"/>
      </rPr>
      <t>Н</t>
    </r>
    <r>
      <rPr>
        <vertAlign val="subscript"/>
        <sz val="8"/>
        <rFont val="Times New Roman"/>
        <family val="1"/>
        <charset val="204"/>
      </rPr>
      <t>14</t>
    </r>
    <r>
      <rPr>
        <vertAlign val="subscript"/>
        <sz val="6"/>
        <rFont val="Times New Roman"/>
        <family val="1"/>
        <charset val="204"/>
      </rPr>
      <t>+вищ</t>
    </r>
    <r>
      <rPr>
        <vertAlign val="subscript"/>
        <sz val="8"/>
        <rFont val="Times New Roman"/>
        <family val="1"/>
        <charset val="204"/>
      </rPr>
      <t>.</t>
    </r>
  </si>
  <si>
    <r>
      <t>О</t>
    </r>
    <r>
      <rPr>
        <vertAlign val="subscript"/>
        <sz val="8"/>
        <rFont val="Times New Roman"/>
        <family val="1"/>
        <charset val="204"/>
      </rPr>
      <t>2</t>
    </r>
  </si>
  <si>
    <r>
      <t>N</t>
    </r>
    <r>
      <rPr>
        <vertAlign val="subscript"/>
        <sz val="8"/>
        <rFont val="Times New Roman"/>
        <family val="1"/>
        <charset val="204"/>
      </rPr>
      <t>2</t>
    </r>
  </si>
  <si>
    <r>
      <t>СO</t>
    </r>
    <r>
      <rPr>
        <vertAlign val="subscript"/>
        <sz val="8"/>
        <rFont val="Times New Roman"/>
        <family val="1"/>
        <charset val="204"/>
      </rPr>
      <t>2</t>
    </r>
    <r>
      <rPr>
        <sz val="11"/>
        <color theme="1"/>
        <rFont val="Times New Roman"/>
        <family val="2"/>
        <charset val="204"/>
      </rPr>
      <t/>
    </r>
  </si>
  <si>
    <t>при 20/25ºС; 101,325кПа</t>
  </si>
  <si>
    <t>відс.</t>
  </si>
  <si>
    <t>&lt;0,02</t>
  </si>
  <si>
    <t>&lt;0,01</t>
  </si>
  <si>
    <t>Середньозважене значення теплоти згорання:</t>
  </si>
  <si>
    <r>
      <t>Oбсяг газу за місяць  тис.м</t>
    </r>
    <r>
      <rPr>
        <i/>
        <vertAlign val="superscript"/>
        <sz val="9"/>
        <color rgb="FFFF0000"/>
        <rFont val="Times New Roman"/>
        <family val="1"/>
        <charset val="204"/>
      </rPr>
      <t>3</t>
    </r>
  </si>
  <si>
    <r>
      <t>Oбсяг газу за місяць на ВТВ, тис.м</t>
    </r>
    <r>
      <rPr>
        <i/>
        <vertAlign val="superscript"/>
        <sz val="9"/>
        <color rgb="FFFF0000"/>
        <rFont val="Times New Roman"/>
        <family val="1"/>
        <charset val="204"/>
      </rPr>
      <t>3</t>
    </r>
  </si>
  <si>
    <t xml:space="preserve">ВТВ НАДАСТЬ МАРЧЕВСЬКИЙ </t>
  </si>
  <si>
    <r>
      <t>Oбсяг газу за місяць ,без урахуванням ВТВ, тис.м</t>
    </r>
    <r>
      <rPr>
        <b/>
        <i/>
        <vertAlign val="superscript"/>
        <sz val="9"/>
        <color rgb="FFFF0000"/>
        <rFont val="Times New Roman"/>
        <family val="1"/>
        <charset val="204"/>
      </rPr>
      <t>3</t>
    </r>
  </si>
  <si>
    <t>Начальник Бердичівського ЛВУМГ</t>
  </si>
  <si>
    <t>Лохман В.В.</t>
  </si>
  <si>
    <t>В.о.завідувача ВХАЛ</t>
  </si>
  <si>
    <t>Лохман О.Л.</t>
  </si>
  <si>
    <t>Начальник служби ГВ та М</t>
  </si>
  <si>
    <t>Власов Д.І.</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</si>
</sst>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FC22]d\ mmmm\ yyyy&quot; р.&quot;;@"/>
    <numFmt numFmtId="165" formatCode="0.000"/>
    <numFmt numFmtId="166" formatCode="dd/mm/yy;@"/>
    <numFmt numFmtId="167" formatCode="0.0000"/>
    <numFmt numFmtId="168" formatCode="0.0"/>
  </numFmts>
  <fonts count="48" x14ac:knownFonts="1">
    <font>
      <sz val="11"/>
      <color theme="1"/>
      <name val="Calibri"/>
      <family val="2"/>
      <scheme val="minor"/>
    </font>
    <font>
      <sz val="11"/>
      <color theme="1"/>
      <name val="Times New Roman"/>
      <family val="2"/>
      <charset val="204"/>
    </font>
    <font>
      <sz val="11"/>
      <color theme="1"/>
      <name val="Calibri"/>
      <family val="2"/>
      <charset val="204"/>
      <scheme val="minor"/>
    </font>
    <font>
      <i/>
      <sz val="9"/>
      <name val="Times New Roman"/>
      <family val="1"/>
      <charset val="204"/>
    </font>
    <font>
      <sz val="11"/>
      <name val="Times New Roman"/>
      <family val="1"/>
      <charset val="204"/>
    </font>
    <font>
      <b/>
      <sz val="12"/>
      <name val="Times New Roman"/>
      <family val="1"/>
      <charset val="204"/>
    </font>
    <font>
      <sz val="11"/>
      <name val="Calibri"/>
      <family val="2"/>
      <charset val="204"/>
      <scheme val="minor"/>
    </font>
    <font>
      <sz val="11"/>
      <color theme="1" tint="0.499984740745262"/>
      <name val="Calibri"/>
      <family val="2"/>
      <charset val="204"/>
      <scheme val="minor"/>
    </font>
    <font>
      <i/>
      <sz val="12"/>
      <name val="Times New Roman"/>
      <family val="1"/>
      <charset val="204"/>
    </font>
    <font>
      <sz val="12"/>
      <color theme="1" tint="0.499984740745262"/>
      <name val="Times New Roman"/>
      <family val="1"/>
      <charset val="204"/>
    </font>
    <font>
      <b/>
      <i/>
      <sz val="14"/>
      <name val="Times New Roman"/>
      <family val="1"/>
      <charset val="204"/>
    </font>
    <font>
      <i/>
      <sz val="14"/>
      <name val="Times New Roman"/>
      <family val="1"/>
      <charset val="204"/>
    </font>
    <font>
      <b/>
      <i/>
      <sz val="14"/>
      <color theme="1" tint="0.499984740745262"/>
      <name val="Times New Roman"/>
      <family val="1"/>
      <charset val="204"/>
    </font>
    <font>
      <sz val="11"/>
      <color theme="1" tint="0.499984740745262"/>
      <name val="Times New Roman"/>
      <family val="1"/>
      <charset val="204"/>
    </font>
    <font>
      <sz val="11"/>
      <color rgb="FFFF0000"/>
      <name val="Times New Roman"/>
      <family val="1"/>
      <charset val="204"/>
    </font>
    <font>
      <sz val="11"/>
      <color rgb="FF00B050"/>
      <name val="Times New Roman"/>
      <family val="1"/>
      <charset val="204"/>
    </font>
    <font>
      <sz val="11"/>
      <color theme="1"/>
      <name val="Times New Roman"/>
      <family val="1"/>
      <charset val="204"/>
    </font>
    <font>
      <sz val="8"/>
      <name val="Times New Roman"/>
      <family val="1"/>
      <charset val="204"/>
    </font>
    <font>
      <i/>
      <sz val="10"/>
      <name val="Times New Roman"/>
      <family val="1"/>
      <charset val="204"/>
    </font>
    <font>
      <sz val="9"/>
      <name val="Times New Roman"/>
      <family val="1"/>
      <charset val="204"/>
    </font>
    <font>
      <b/>
      <sz val="9"/>
      <name val="Times New Roman"/>
      <family val="1"/>
      <charset val="204"/>
    </font>
    <font>
      <vertAlign val="superscript"/>
      <sz val="8"/>
      <name val="Times New Roman"/>
      <family val="1"/>
      <charset val="204"/>
    </font>
    <font>
      <vertAlign val="subscript"/>
      <sz val="9"/>
      <name val="Times New Roman"/>
      <family val="1"/>
      <charset val="204"/>
    </font>
    <font>
      <vertAlign val="superscript"/>
      <sz val="9"/>
      <name val="Times New Roman"/>
      <family val="1"/>
      <charset val="204"/>
    </font>
    <font>
      <b/>
      <vertAlign val="subscript"/>
      <sz val="9"/>
      <name val="Times New Roman"/>
      <family val="1"/>
      <charset val="204"/>
    </font>
    <font>
      <b/>
      <vertAlign val="subscript"/>
      <sz val="8"/>
      <name val="Times New Roman"/>
      <family val="1"/>
      <charset val="204"/>
    </font>
    <font>
      <vertAlign val="subscript"/>
      <sz val="8"/>
      <name val="Times New Roman"/>
      <family val="1"/>
      <charset val="204"/>
    </font>
    <font>
      <sz val="7"/>
      <name val="Times New Roman"/>
      <family val="1"/>
      <charset val="204"/>
    </font>
    <font>
      <sz val="6"/>
      <name val="Times New Roman"/>
      <family val="1"/>
      <charset val="204"/>
    </font>
    <font>
      <vertAlign val="subscript"/>
      <sz val="7"/>
      <name val="Times New Roman"/>
      <family val="1"/>
      <charset val="204"/>
    </font>
    <font>
      <vertAlign val="subscript"/>
      <sz val="6"/>
      <name val="Times New Roman"/>
      <family val="1"/>
      <charset val="204"/>
    </font>
    <font>
      <sz val="10"/>
      <name val="Times New Roman"/>
      <family val="1"/>
      <charset val="204"/>
    </font>
    <font>
      <sz val="10"/>
      <color theme="1"/>
      <name val="Times New Roman"/>
      <family val="1"/>
      <charset val="204"/>
    </font>
    <font>
      <sz val="7"/>
      <name val="Arial Cyr"/>
      <family val="2"/>
      <charset val="204"/>
    </font>
    <font>
      <b/>
      <i/>
      <sz val="10"/>
      <name val="Times New Roman"/>
      <family val="1"/>
      <charset val="204"/>
    </font>
    <font>
      <i/>
      <sz val="9"/>
      <color rgb="FFFF0000"/>
      <name val="Times New Roman"/>
      <family val="1"/>
      <charset val="204"/>
    </font>
    <font>
      <i/>
      <vertAlign val="superscript"/>
      <sz val="9"/>
      <color rgb="FFFF0000"/>
      <name val="Times New Roman"/>
      <family val="1"/>
      <charset val="204"/>
    </font>
    <font>
      <i/>
      <sz val="10"/>
      <color rgb="FFFF0000"/>
      <name val="Times New Roman"/>
      <family val="1"/>
      <charset val="204"/>
    </font>
    <font>
      <b/>
      <i/>
      <sz val="10"/>
      <color rgb="FFFF0000"/>
      <name val="Times New Roman"/>
      <family val="1"/>
      <charset val="204"/>
    </font>
    <font>
      <sz val="10"/>
      <name val="Arial Cyr"/>
      <charset val="204"/>
    </font>
    <font>
      <sz val="12"/>
      <name val="Times New Roman"/>
      <family val="1"/>
      <charset val="204"/>
    </font>
    <font>
      <b/>
      <i/>
      <sz val="9"/>
      <color rgb="FFFF0000"/>
      <name val="Times New Roman"/>
      <family val="1"/>
      <charset val="204"/>
    </font>
    <font>
      <b/>
      <i/>
      <vertAlign val="superscript"/>
      <sz val="9"/>
      <color rgb="FFFF0000"/>
      <name val="Times New Roman"/>
      <family val="1"/>
      <charset val="204"/>
    </font>
    <font>
      <sz val="12"/>
      <color theme="0" tint="-0.499984740745262"/>
      <name val="Times New Roman"/>
      <family val="1"/>
      <charset val="204"/>
    </font>
    <font>
      <sz val="10"/>
      <name val="Helv"/>
    </font>
    <font>
      <sz val="10"/>
      <name val="Arial"/>
      <family val="2"/>
      <charset val="204"/>
    </font>
    <font>
      <sz val="10"/>
      <name val="Times New Roman Cyr"/>
      <charset val="204"/>
    </font>
    <font>
      <sz val="10"/>
      <name val="Helv"/>
      <family val="2"/>
    </font>
  </fonts>
  <fills count="3">
    <fill>
      <patternFill patternType="none"/>
    </fill>
    <fill>
      <patternFill patternType="gray125"/>
    </fill>
    <fill>
      <patternFill patternType="solid">
        <fgColor rgb="FFFFFF00"/>
        <bgColor indexed="64"/>
      </patternFill>
    </fill>
  </fills>
  <borders count="15">
    <border>
      <left/>
      <right/>
      <top/>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2">
    <xf numFmtId="0" fontId="0" fillId="0" borderId="0"/>
    <xf numFmtId="0" fontId="2" fillId="0" borderId="0"/>
    <xf numFmtId="0" fontId="39" fillId="0" borderId="0"/>
    <xf numFmtId="0" fontId="44" fillId="0" borderId="0"/>
    <xf numFmtId="0" fontId="45" fillId="0" borderId="0"/>
    <xf numFmtId="0" fontId="45" fillId="0" borderId="0"/>
    <xf numFmtId="0" fontId="39" fillId="0" borderId="0"/>
    <xf numFmtId="0" fontId="46" fillId="0" borderId="0"/>
    <xf numFmtId="0" fontId="2" fillId="0" borderId="0"/>
    <xf numFmtId="0" fontId="47" fillId="0" borderId="0"/>
    <xf numFmtId="0" fontId="44" fillId="0" borderId="0"/>
    <xf numFmtId="0" fontId="44" fillId="0" borderId="0"/>
  </cellStyleXfs>
  <cellXfs count="83">
    <xf numFmtId="0" fontId="0" fillId="0" borderId="0" xfId="0"/>
    <xf numFmtId="0" fontId="3" fillId="0" borderId="0" xfId="1" applyFont="1" applyBorder="1" applyAlignment="1">
      <alignment horizontal="left" vertical="center"/>
    </xf>
    <xf numFmtId="0" fontId="4" fillId="0" borderId="0" xfId="1" applyFont="1" applyAlignment="1"/>
    <xf numFmtId="0" fontId="4" fillId="0" borderId="0" xfId="1" applyFont="1" applyAlignment="1">
      <alignment horizontal="center"/>
    </xf>
    <xf numFmtId="0" fontId="5" fillId="0" borderId="0" xfId="1" applyFont="1" applyBorder="1" applyAlignment="1">
      <alignment horizontal="center"/>
    </xf>
    <xf numFmtId="0" fontId="2" fillId="0" borderId="0" xfId="1"/>
    <xf numFmtId="0" fontId="6" fillId="0" borderId="0" xfId="1" applyFont="1"/>
    <xf numFmtId="0" fontId="3" fillId="0" borderId="0" xfId="1" applyFont="1" applyBorder="1" applyAlignment="1">
      <alignment horizontal="right" vertical="center"/>
    </xf>
    <xf numFmtId="0" fontId="7" fillId="0" borderId="0" xfId="1" applyFont="1"/>
    <xf numFmtId="0" fontId="8" fillId="0" borderId="0" xfId="1" applyFont="1" applyBorder="1" applyAlignment="1">
      <alignment horizontal="center" vertical="center"/>
    </xf>
    <xf numFmtId="0" fontId="3" fillId="0" borderId="0" xfId="1" applyFont="1" applyBorder="1" applyAlignment="1">
      <alignment horizontal="center" vertical="center"/>
    </xf>
    <xf numFmtId="0" fontId="7" fillId="0" borderId="0" xfId="1" applyFont="1" applyBorder="1"/>
    <xf numFmtId="164" fontId="9" fillId="0" borderId="0" xfId="1" applyNumberFormat="1" applyFont="1" applyBorder="1" applyAlignment="1"/>
    <xf numFmtId="0" fontId="9" fillId="0" borderId="0" xfId="1" applyFont="1" applyBorder="1"/>
    <xf numFmtId="0" fontId="10" fillId="0" borderId="0" xfId="1" applyFont="1" applyBorder="1" applyAlignment="1">
      <alignment horizontal="right" vertical="center"/>
    </xf>
    <xf numFmtId="0" fontId="10" fillId="0" borderId="0" xfId="1" applyFont="1" applyBorder="1" applyAlignment="1">
      <alignment horizontal="left" vertical="center"/>
    </xf>
    <xf numFmtId="0" fontId="12" fillId="0" borderId="0" xfId="1" applyFont="1" applyBorder="1" applyAlignment="1">
      <alignment vertical="center"/>
    </xf>
    <xf numFmtId="0" fontId="13" fillId="0" borderId="0" xfId="1" applyFont="1" applyBorder="1" applyAlignment="1">
      <alignment horizontal="center" vertical="center"/>
    </xf>
    <xf numFmtId="0" fontId="15" fillId="0" borderId="0" xfId="1" applyFont="1" applyBorder="1" applyAlignment="1">
      <alignment horizontal="center" vertical="center" wrapText="1"/>
    </xf>
    <xf numFmtId="0" fontId="16" fillId="0" borderId="0" xfId="1" applyFont="1" applyBorder="1" applyAlignment="1">
      <alignment horizontal="center" vertical="center" wrapText="1"/>
    </xf>
    <xf numFmtId="49" fontId="17" fillId="0" borderId="0" xfId="1" applyNumberFormat="1" applyFont="1" applyBorder="1" applyAlignment="1">
      <alignment horizontal="center" vertical="center" wrapText="1"/>
    </xf>
    <xf numFmtId="49" fontId="17" fillId="0" borderId="0" xfId="1" applyNumberFormat="1" applyFont="1" applyBorder="1" applyAlignment="1">
      <alignment vertical="center" wrapText="1"/>
    </xf>
    <xf numFmtId="0" fontId="9" fillId="0" borderId="0" xfId="1" applyFont="1" applyBorder="1" applyAlignment="1">
      <alignment horizontal="center" vertical="center"/>
    </xf>
    <xf numFmtId="0" fontId="18" fillId="0" borderId="0" xfId="1" applyFont="1" applyBorder="1" applyAlignment="1">
      <alignment horizontal="center" vertical="center"/>
    </xf>
    <xf numFmtId="164" fontId="18" fillId="0" borderId="1" xfId="1" applyNumberFormat="1" applyFont="1" applyBorder="1" applyAlignment="1">
      <alignment horizontal="center" vertical="center"/>
    </xf>
    <xf numFmtId="0" fontId="18" fillId="0" borderId="0" xfId="1" applyFont="1" applyBorder="1" applyAlignment="1">
      <alignment horizontal="center" vertical="center"/>
    </xf>
    <xf numFmtId="0" fontId="7" fillId="0" borderId="0" xfId="1" applyFont="1" applyAlignment="1">
      <alignment horizontal="center" vertical="center"/>
    </xf>
    <xf numFmtId="0" fontId="7" fillId="0" borderId="1" xfId="1" applyFont="1" applyBorder="1" applyAlignment="1">
      <alignment horizontal="center" vertical="center"/>
    </xf>
    <xf numFmtId="0" fontId="19" fillId="0" borderId="2" xfId="1" applyFont="1" applyBorder="1" applyAlignment="1">
      <alignment horizontal="center" vertical="center" textRotation="90" wrapText="1"/>
    </xf>
    <xf numFmtId="0" fontId="19" fillId="0" borderId="2" xfId="1" applyFont="1" applyBorder="1" applyAlignment="1">
      <alignment horizontal="center" vertical="center" wrapText="1"/>
    </xf>
    <xf numFmtId="0" fontId="19" fillId="0" borderId="3" xfId="1" applyFont="1" applyBorder="1" applyAlignment="1">
      <alignment horizontal="center" vertical="center" wrapText="1"/>
    </xf>
    <xf numFmtId="0" fontId="19" fillId="0" borderId="4" xfId="1" applyFont="1" applyBorder="1" applyAlignment="1">
      <alignment horizontal="center" vertical="center" wrapText="1"/>
    </xf>
    <xf numFmtId="0" fontId="19" fillId="0" borderId="5" xfId="1" applyFont="1" applyBorder="1" applyAlignment="1">
      <alignment horizontal="center" vertical="center" wrapText="1"/>
    </xf>
    <xf numFmtId="0" fontId="19" fillId="0" borderId="6" xfId="1" applyFont="1" applyBorder="1" applyAlignment="1">
      <alignment horizontal="center" vertical="center" wrapText="1"/>
    </xf>
    <xf numFmtId="0" fontId="19" fillId="0" borderId="7" xfId="1" applyFont="1" applyBorder="1" applyAlignment="1">
      <alignment horizontal="center" vertical="center" wrapText="1"/>
    </xf>
    <xf numFmtId="0" fontId="17" fillId="0" borderId="2" xfId="1" applyFont="1" applyBorder="1" applyAlignment="1">
      <alignment horizontal="center" vertical="center" textRotation="90" wrapText="1"/>
    </xf>
    <xf numFmtId="165" fontId="17" fillId="0" borderId="2" xfId="1" applyNumberFormat="1" applyFont="1" applyBorder="1" applyAlignment="1">
      <alignment horizontal="center" vertical="center" textRotation="90" wrapText="1"/>
    </xf>
    <xf numFmtId="0" fontId="19" fillId="0" borderId="8" xfId="1" applyFont="1" applyBorder="1" applyAlignment="1">
      <alignment horizontal="center" vertical="center" textRotation="90" wrapText="1"/>
    </xf>
    <xf numFmtId="0" fontId="19" fillId="0" borderId="6" xfId="1" applyFont="1" applyBorder="1" applyAlignment="1">
      <alignment horizontal="center" vertical="center" textRotation="90" wrapText="1"/>
    </xf>
    <xf numFmtId="0" fontId="19" fillId="0" borderId="9" xfId="1" applyFont="1" applyBorder="1" applyAlignment="1">
      <alignment horizontal="center" vertical="center" wrapText="1"/>
    </xf>
    <xf numFmtId="0" fontId="19" fillId="0" borderId="10" xfId="1" applyFont="1" applyBorder="1" applyAlignment="1">
      <alignment horizontal="center" vertical="center" wrapText="1"/>
    </xf>
    <xf numFmtId="0" fontId="19" fillId="0" borderId="11" xfId="1" applyFont="1" applyBorder="1" applyAlignment="1">
      <alignment horizontal="center" vertical="center" textRotation="90" wrapText="1"/>
    </xf>
    <xf numFmtId="0" fontId="19" fillId="0" borderId="12" xfId="1" applyFont="1" applyBorder="1" applyAlignment="1">
      <alignment horizontal="center" vertical="center" textRotation="90" wrapText="1"/>
    </xf>
    <xf numFmtId="0" fontId="19" fillId="0" borderId="2" xfId="1" applyFont="1" applyBorder="1" applyAlignment="1">
      <alignment vertical="center" textRotation="90" wrapText="1"/>
    </xf>
    <xf numFmtId="0" fontId="17" fillId="0" borderId="8" xfId="1" applyFont="1" applyBorder="1" applyAlignment="1">
      <alignment vertical="center" textRotation="90" wrapText="1"/>
    </xf>
    <xf numFmtId="17" fontId="17" fillId="0" borderId="9" xfId="1" applyNumberFormat="1" applyFont="1" applyBorder="1" applyAlignment="1">
      <alignment horizontal="center" vertical="center" wrapText="1"/>
    </xf>
    <xf numFmtId="17" fontId="17" fillId="0" borderId="13" xfId="1" applyNumberFormat="1" applyFont="1" applyBorder="1" applyAlignment="1">
      <alignment horizontal="center" vertical="center" wrapText="1"/>
    </xf>
    <xf numFmtId="17" fontId="17" fillId="0" borderId="14" xfId="1" applyNumberFormat="1" applyFont="1" applyBorder="1" applyAlignment="1">
      <alignment horizontal="center" vertical="center" wrapText="1"/>
    </xf>
    <xf numFmtId="17" fontId="27" fillId="0" borderId="13" xfId="1" applyNumberFormat="1" applyFont="1" applyBorder="1" applyAlignment="1">
      <alignment horizontal="center" vertical="center" wrapText="1"/>
    </xf>
    <xf numFmtId="0" fontId="19" fillId="0" borderId="9" xfId="1" applyFont="1" applyBorder="1" applyAlignment="1">
      <alignment horizontal="center" vertical="center" textRotation="90" wrapText="1"/>
    </xf>
    <xf numFmtId="165" fontId="31" fillId="0" borderId="3" xfId="1" applyNumberFormat="1" applyFont="1" applyBorder="1" applyAlignment="1">
      <alignment horizontal="center" vertical="center" wrapText="1"/>
    </xf>
    <xf numFmtId="165" fontId="31" fillId="0" borderId="4" xfId="1" applyNumberFormat="1" applyFont="1" applyBorder="1" applyAlignment="1">
      <alignment horizontal="center" vertical="center" wrapText="1"/>
    </xf>
    <xf numFmtId="165" fontId="31" fillId="0" borderId="5" xfId="1" applyNumberFormat="1" applyFont="1" applyBorder="1" applyAlignment="1">
      <alignment horizontal="center" vertical="center" wrapText="1"/>
    </xf>
    <xf numFmtId="166" fontId="31" fillId="0" borderId="2" xfId="1" applyNumberFormat="1" applyFont="1" applyBorder="1" applyAlignment="1">
      <alignment horizontal="center" vertical="center" wrapText="1"/>
    </xf>
    <xf numFmtId="167" fontId="31" fillId="0" borderId="2" xfId="1" applyNumberFormat="1" applyFont="1" applyBorder="1" applyAlignment="1">
      <alignment horizontal="center" vertical="center" wrapText="1"/>
    </xf>
    <xf numFmtId="1" fontId="31" fillId="0" borderId="2" xfId="1" applyNumberFormat="1" applyFont="1" applyBorder="1" applyAlignment="1">
      <alignment horizontal="center" vertical="center" wrapText="1"/>
    </xf>
    <xf numFmtId="2" fontId="31" fillId="0" borderId="2" xfId="1" applyNumberFormat="1" applyFont="1" applyBorder="1" applyAlignment="1">
      <alignment horizontal="center" vertical="center" wrapText="1"/>
    </xf>
    <xf numFmtId="168" fontId="31" fillId="0" borderId="2" xfId="1" applyNumberFormat="1" applyFont="1" applyBorder="1" applyAlignment="1">
      <alignment horizontal="center" vertical="center" wrapText="1"/>
    </xf>
    <xf numFmtId="165" fontId="32" fillId="0" borderId="2" xfId="1" applyNumberFormat="1" applyFont="1" applyBorder="1"/>
    <xf numFmtId="165" fontId="31" fillId="0" borderId="2" xfId="1" applyNumberFormat="1" applyFont="1" applyBorder="1" applyAlignment="1">
      <alignment horizontal="center" vertical="center" wrapText="1"/>
    </xf>
    <xf numFmtId="167" fontId="33" fillId="0" borderId="2" xfId="0" applyNumberFormat="1" applyFont="1" applyBorder="1" applyAlignment="1">
      <alignment horizontal="center" vertical="center"/>
    </xf>
    <xf numFmtId="167" fontId="19" fillId="0" borderId="2" xfId="0" applyNumberFormat="1" applyFont="1" applyBorder="1" applyAlignment="1">
      <alignment horizontal="center" vertical="center"/>
    </xf>
    <xf numFmtId="1" fontId="31" fillId="0" borderId="8" xfId="1" applyNumberFormat="1" applyFont="1" applyBorder="1" applyAlignment="1">
      <alignment horizontal="center" vertical="center" wrapText="1"/>
    </xf>
    <xf numFmtId="168" fontId="31" fillId="0" borderId="8" xfId="1" applyNumberFormat="1" applyFont="1" applyBorder="1" applyAlignment="1">
      <alignment horizontal="center" vertical="center" wrapText="1"/>
    </xf>
    <xf numFmtId="166" fontId="34" fillId="0" borderId="2" xfId="1" applyNumberFormat="1" applyFont="1" applyBorder="1" applyAlignment="1">
      <alignment horizontal="right" vertical="center" wrapText="1"/>
    </xf>
    <xf numFmtId="1" fontId="34" fillId="0" borderId="2" xfId="1" applyNumberFormat="1" applyFont="1" applyBorder="1" applyAlignment="1">
      <alignment vertical="center" wrapText="1"/>
    </xf>
    <xf numFmtId="2" fontId="34" fillId="0" borderId="2" xfId="1" applyNumberFormat="1" applyFont="1" applyBorder="1" applyAlignment="1">
      <alignment vertical="center" wrapText="1"/>
    </xf>
    <xf numFmtId="166" fontId="35" fillId="0" borderId="2" xfId="1" applyNumberFormat="1" applyFont="1" applyBorder="1" applyAlignment="1">
      <alignment horizontal="right" vertical="center" wrapText="1"/>
    </xf>
    <xf numFmtId="165" fontId="37" fillId="0" borderId="2" xfId="1" applyNumberFormat="1" applyFont="1" applyBorder="1" applyAlignment="1">
      <alignment horizontal="right" vertical="center"/>
    </xf>
    <xf numFmtId="165" fontId="38" fillId="0" borderId="2" xfId="1" applyNumberFormat="1" applyFont="1" applyBorder="1" applyAlignment="1">
      <alignment horizontal="left" vertical="center"/>
    </xf>
    <xf numFmtId="166" fontId="34" fillId="0" borderId="0" xfId="1" applyNumberFormat="1" applyFont="1" applyBorder="1" applyAlignment="1">
      <alignment horizontal="right" vertical="center" wrapText="1"/>
    </xf>
    <xf numFmtId="1" fontId="34" fillId="0" borderId="0" xfId="1" applyNumberFormat="1" applyFont="1" applyBorder="1" applyAlignment="1">
      <alignment vertical="center" wrapText="1"/>
    </xf>
    <xf numFmtId="2" fontId="34" fillId="0" borderId="0" xfId="1" applyNumberFormat="1" applyFont="1" applyBorder="1" applyAlignment="1">
      <alignment vertical="center" wrapText="1"/>
    </xf>
    <xf numFmtId="14" fontId="17" fillId="0" borderId="0" xfId="2" applyNumberFormat="1" applyFont="1" applyFill="1" applyBorder="1" applyAlignment="1">
      <alignment wrapText="1"/>
    </xf>
    <xf numFmtId="0" fontId="6" fillId="2" borderId="0" xfId="1" applyFont="1" applyFill="1"/>
    <xf numFmtId="165" fontId="34" fillId="2" borderId="0" xfId="1" applyNumberFormat="1" applyFont="1" applyFill="1" applyBorder="1" applyAlignment="1">
      <alignment horizontal="left" vertical="center"/>
    </xf>
    <xf numFmtId="166" fontId="40" fillId="0" borderId="0" xfId="1" applyNumberFormat="1" applyFont="1" applyBorder="1" applyAlignment="1">
      <alignment vertical="center" wrapText="1"/>
    </xf>
    <xf numFmtId="166" fontId="41" fillId="0" borderId="2" xfId="1" applyNumberFormat="1" applyFont="1" applyBorder="1" applyAlignment="1">
      <alignment horizontal="right" vertical="center" wrapText="1"/>
    </xf>
    <xf numFmtId="165" fontId="38" fillId="0" borderId="2" xfId="1" applyNumberFormat="1" applyFont="1" applyBorder="1" applyAlignment="1">
      <alignment horizontal="right" vertical="center"/>
    </xf>
    <xf numFmtId="166" fontId="43" fillId="0" borderId="0" xfId="1" applyNumberFormat="1" applyFont="1" applyBorder="1" applyAlignment="1">
      <alignment vertical="center" wrapText="1"/>
    </xf>
    <xf numFmtId="166" fontId="40" fillId="0" borderId="0" xfId="1" applyNumberFormat="1" applyFont="1" applyBorder="1" applyAlignment="1">
      <alignment horizontal="right" vertical="center" wrapText="1"/>
    </xf>
    <xf numFmtId="166" fontId="40" fillId="0" borderId="0" xfId="1" applyNumberFormat="1" applyFont="1" applyBorder="1" applyAlignment="1">
      <alignment vertical="center" wrapText="1"/>
    </xf>
    <xf numFmtId="0" fontId="2" fillId="0" borderId="0" xfId="1" applyAlignment="1">
      <alignment horizontal="left"/>
    </xf>
  </cellXfs>
  <cellStyles count="12">
    <cellStyle name=" 1" xfId="3"/>
    <cellStyle name="Обычный" xfId="0" builtinId="0"/>
    <cellStyle name="Обычный 12" xfId="4"/>
    <cellStyle name="Обычный 2" xfId="1"/>
    <cellStyle name="Обычный 2 3" xfId="5"/>
    <cellStyle name="Обычный 3" xfId="6"/>
    <cellStyle name="Обычный 4" xfId="7"/>
    <cellStyle name="Обычный 6" xfId="8"/>
    <cellStyle name="Обычный_Книга СЕРТИФІКАТ 1" xfId="2"/>
    <cellStyle name="Стиль 1" xfId="9"/>
    <cellStyle name="Стиль 1 6" xfId="10"/>
    <cellStyle name="Стиль 1_Додаток 2 до Наказу 2011_ЕВП_КТГ"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vchenko-en/Desktop/&#1047;&#1042;&#1030;&#1058;%20-%202016/12&#1043;&#1056;&#1059;&#1044;&#1045;&#1053;&#1068;/&#1043;&#1088;&#1091;&#1076;&#1077;&#1085;&#1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оживачі"/>
      <sheetName val="1"/>
      <sheetName val="розрахунок для ПАТ"/>
      <sheetName val="Додаток1"/>
      <sheetName val="відбір_витрати"/>
      <sheetName val="АКТвитрат"/>
      <sheetName val="T.t.ros(ГРС)"/>
      <sheetName val="T.t.ros"/>
      <sheetName val="облік витрат"/>
      <sheetName val="Звіт (2)"/>
      <sheetName val="t.t.роси"/>
      <sheetName val="паспорт газу15"/>
      <sheetName val="09-7"/>
      <sheetName val="05-4"/>
      <sheetName val="05-2"/>
      <sheetName val="21-1"/>
      <sheetName val="01-1"/>
      <sheetName val="паспорт пал.газу 3"/>
      <sheetName val="пал.газ КС"/>
      <sheetName val="ОЛИВА(2)"/>
      <sheetName val="СПИРТ(3)"/>
      <sheetName val="НОВА"/>
      <sheetName val="ТО-2"/>
      <sheetName val="ТО-3"/>
      <sheetName val="план робіт"/>
      <sheetName val="звіт(2)"/>
    </sheetNames>
    <sheetDataSet>
      <sheetData sheetId="0"/>
      <sheetData sheetId="1"/>
      <sheetData sheetId="2"/>
      <sheetData sheetId="3">
        <row r="1">
          <cell r="D1">
            <v>12</v>
          </cell>
          <cell r="L1">
            <v>42705</v>
          </cell>
          <cell r="N1">
            <v>42735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2CC6"/>
    <pageSetUpPr fitToPage="1"/>
  </sheetPr>
  <dimension ref="A1:AG58"/>
  <sheetViews>
    <sheetView tabSelected="1" view="pageBreakPreview" topLeftCell="A25" zoomScale="115" zoomScaleNormal="100" zoomScaleSheetLayoutView="115" workbookViewId="0">
      <selection activeCell="R56" sqref="R56"/>
    </sheetView>
  </sheetViews>
  <sheetFormatPr defaultRowHeight="15" x14ac:dyDescent="0.25"/>
  <cols>
    <col min="1" max="1" width="7.85546875" style="5" customWidth="1"/>
    <col min="2" max="2" width="6.42578125" style="5" customWidth="1"/>
    <col min="3" max="6" width="5.85546875" style="5" customWidth="1"/>
    <col min="7" max="7" width="6.28515625" style="5" customWidth="1"/>
    <col min="8" max="9" width="5.85546875" style="5" customWidth="1"/>
    <col min="10" max="10" width="6.42578125" style="5" customWidth="1"/>
    <col min="11" max="14" width="5.85546875" style="5" customWidth="1"/>
    <col min="15" max="23" width="5.7109375" style="5" customWidth="1"/>
    <col min="24" max="27" width="5.85546875" style="5" customWidth="1"/>
    <col min="28" max="28" width="5.42578125" style="5" customWidth="1"/>
    <col min="29" max="29" width="8.7109375" style="5" customWidth="1"/>
    <col min="30" max="30" width="3.7109375" style="5" customWidth="1"/>
    <col min="31" max="31" width="13" style="5" customWidth="1"/>
    <col min="32" max="16384" width="9.140625" style="5"/>
  </cols>
  <sheetData>
    <row r="1" spans="1:29" ht="14.1" customHeight="1" x14ac:dyDescent="0.25">
      <c r="A1" s="1" t="s">
        <v>0</v>
      </c>
      <c r="B1" s="1"/>
      <c r="C1" s="1"/>
      <c r="D1" s="1"/>
      <c r="E1" s="1"/>
      <c r="F1" s="1"/>
      <c r="G1" s="1"/>
      <c r="H1" s="2"/>
      <c r="I1" s="2"/>
      <c r="J1" s="3" t="s">
        <v>1</v>
      </c>
      <c r="K1" s="3"/>
      <c r="L1" s="3"/>
      <c r="M1" s="3"/>
      <c r="N1" s="3"/>
      <c r="O1" s="3"/>
      <c r="P1" s="3"/>
      <c r="Q1" s="3"/>
      <c r="R1" s="3"/>
      <c r="S1" s="3"/>
      <c r="T1" s="2"/>
      <c r="U1" s="2"/>
      <c r="V1" s="2"/>
      <c r="W1" s="2"/>
      <c r="X1" s="2"/>
      <c r="Y1" s="2"/>
      <c r="Z1" s="4" t="s">
        <v>2</v>
      </c>
      <c r="AA1" s="4"/>
      <c r="AB1" s="4"/>
      <c r="AC1" s="4"/>
    </row>
    <row r="2" spans="1:29" ht="14.1" customHeight="1" x14ac:dyDescent="0.25">
      <c r="A2" s="1" t="s">
        <v>3</v>
      </c>
      <c r="B2" s="1"/>
      <c r="C2" s="1"/>
      <c r="D2" s="1"/>
      <c r="E2" s="1"/>
      <c r="F2" s="1"/>
      <c r="G2" s="1"/>
      <c r="H2" s="2"/>
      <c r="I2" s="3" t="s">
        <v>4</v>
      </c>
      <c r="J2" s="3"/>
      <c r="K2" s="3"/>
      <c r="L2" s="3"/>
      <c r="M2" s="3"/>
      <c r="N2" s="3"/>
      <c r="O2" s="3"/>
      <c r="P2" s="3"/>
      <c r="Q2" s="3"/>
      <c r="R2" s="3"/>
      <c r="S2" s="3"/>
      <c r="T2" s="2"/>
      <c r="U2" s="6"/>
      <c r="V2" s="7"/>
      <c r="W2" s="7"/>
      <c r="X2" s="7"/>
      <c r="Y2" s="7"/>
      <c r="Z2" s="7"/>
      <c r="AA2" s="7"/>
      <c r="AB2" s="7"/>
      <c r="AC2" s="8"/>
    </row>
    <row r="3" spans="1:29" ht="14.1" customHeight="1" x14ac:dyDescent="0.25">
      <c r="A3" s="1" t="s">
        <v>5</v>
      </c>
      <c r="B3" s="1"/>
      <c r="C3" s="1"/>
      <c r="D3" s="1"/>
      <c r="E3" s="1"/>
      <c r="F3" s="1"/>
      <c r="G3" s="1"/>
      <c r="H3" s="2"/>
      <c r="I3" s="3" t="s">
        <v>6</v>
      </c>
      <c r="J3" s="3"/>
      <c r="K3" s="3"/>
      <c r="L3" s="3"/>
      <c r="M3" s="3"/>
      <c r="N3" s="3"/>
      <c r="O3" s="3"/>
      <c r="P3" s="3"/>
      <c r="Q3" s="3"/>
      <c r="R3" s="3"/>
      <c r="S3" s="3"/>
      <c r="T3" s="2"/>
      <c r="U3" s="6"/>
      <c r="V3" s="9"/>
      <c r="W3" s="9"/>
      <c r="X3" s="1"/>
      <c r="Y3" s="1"/>
      <c r="Z3" s="1"/>
      <c r="AA3" s="1"/>
      <c r="AB3" s="1"/>
      <c r="AC3" s="8"/>
    </row>
    <row r="4" spans="1:29" ht="14.1" customHeight="1" x14ac:dyDescent="0.25">
      <c r="B4" s="6"/>
      <c r="C4" s="6"/>
      <c r="D4" s="6"/>
      <c r="E4" s="6"/>
      <c r="F4" s="6"/>
      <c r="G4" s="6"/>
      <c r="H4" s="10"/>
      <c r="I4" s="6"/>
      <c r="J4" s="6"/>
      <c r="K4" s="6"/>
      <c r="L4" s="6"/>
      <c r="M4" s="6"/>
      <c r="N4" s="6"/>
      <c r="O4" s="6"/>
      <c r="P4" s="6"/>
      <c r="Q4" s="6"/>
      <c r="R4" s="6"/>
      <c r="S4" s="6"/>
      <c r="T4" s="9"/>
      <c r="U4" s="6"/>
      <c r="V4" s="9"/>
      <c r="W4" s="9"/>
      <c r="X4" s="1"/>
      <c r="Y4" s="1"/>
      <c r="Z4" s="1"/>
      <c r="AA4" s="1"/>
      <c r="AB4" s="1"/>
      <c r="AC4" s="8"/>
    </row>
    <row r="5" spans="1:29" ht="3.75" customHeight="1" x14ac:dyDescent="0.25">
      <c r="J5" s="8"/>
      <c r="K5" s="8"/>
      <c r="L5" s="8"/>
      <c r="M5" s="8"/>
      <c r="N5" s="8"/>
      <c r="O5" s="8"/>
      <c r="P5" s="8"/>
      <c r="Q5" s="8"/>
      <c r="R5" s="8"/>
      <c r="S5" s="8"/>
      <c r="T5" s="8"/>
      <c r="U5" s="8"/>
      <c r="V5" s="11"/>
      <c r="W5" s="12"/>
      <c r="X5" s="12"/>
      <c r="Y5" s="12"/>
      <c r="Z5" s="12"/>
      <c r="AA5" s="12"/>
      <c r="AB5" s="13"/>
      <c r="AC5" s="8"/>
    </row>
    <row r="6" spans="1:29" ht="18.75" customHeight="1" x14ac:dyDescent="0.25">
      <c r="A6" s="14" t="s">
        <v>7</v>
      </c>
      <c r="B6" s="14"/>
      <c r="C6" s="14"/>
      <c r="D6" s="14"/>
      <c r="E6" s="14"/>
      <c r="F6" s="14"/>
      <c r="G6" s="14"/>
      <c r="H6" s="14"/>
      <c r="I6" s="14"/>
      <c r="J6" s="14"/>
      <c r="K6" s="14"/>
      <c r="L6" s="14"/>
      <c r="M6" s="14"/>
      <c r="N6" s="14"/>
      <c r="O6" s="14"/>
      <c r="P6" s="14"/>
      <c r="Q6" s="14"/>
      <c r="R6" s="14"/>
      <c r="S6" s="14"/>
      <c r="T6" s="14"/>
      <c r="U6" s="14"/>
      <c r="V6" s="14"/>
      <c r="W6" s="15">
        <f>[1]Додаток1!D1</f>
        <v>12</v>
      </c>
      <c r="X6" s="16"/>
      <c r="Y6" s="16"/>
      <c r="Z6" s="16"/>
      <c r="AA6" s="16"/>
      <c r="AB6" s="16"/>
      <c r="AC6" s="8"/>
    </row>
    <row r="7" spans="1:29" ht="11.25" customHeight="1" x14ac:dyDescent="0.25">
      <c r="A7" s="17" t="s">
        <v>8</v>
      </c>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8"/>
    </row>
    <row r="8" spans="1:29" ht="11.25" customHeight="1" x14ac:dyDescent="0.25">
      <c r="A8" s="18" t="s">
        <v>9</v>
      </c>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8"/>
    </row>
    <row r="9" spans="1:29" ht="23.25" customHeight="1" x14ac:dyDescent="0.25">
      <c r="D9" s="20" t="s">
        <v>10</v>
      </c>
      <c r="E9" s="20"/>
      <c r="F9" s="20"/>
      <c r="G9" s="20"/>
      <c r="H9" s="20"/>
      <c r="I9" s="20"/>
      <c r="J9" s="20"/>
      <c r="K9" s="20"/>
      <c r="L9" s="20"/>
      <c r="M9" s="20"/>
      <c r="N9" s="20"/>
      <c r="O9" s="20"/>
      <c r="P9" s="20"/>
      <c r="Q9" s="20"/>
      <c r="R9" s="20"/>
      <c r="S9" s="20"/>
      <c r="T9" s="20"/>
      <c r="U9" s="20"/>
      <c r="V9" s="20"/>
      <c r="W9" s="20"/>
      <c r="X9" s="20"/>
      <c r="Y9" s="20"/>
      <c r="Z9" s="20"/>
      <c r="AA9" s="21"/>
      <c r="AB9" s="21"/>
      <c r="AC9" s="8"/>
    </row>
    <row r="10" spans="1:29" ht="11.25" customHeight="1" x14ac:dyDescent="0.25">
      <c r="A10" s="22"/>
      <c r="B10" s="22"/>
      <c r="C10" s="22"/>
      <c r="D10" s="22"/>
      <c r="E10" s="22"/>
      <c r="F10" s="22"/>
      <c r="G10" s="23" t="s">
        <v>11</v>
      </c>
      <c r="H10" s="23"/>
      <c r="I10" s="23"/>
      <c r="J10" s="24">
        <f>[1]Додаток1!L1</f>
        <v>42705</v>
      </c>
      <c r="K10" s="24"/>
      <c r="L10" s="24"/>
      <c r="M10" s="24"/>
      <c r="N10" s="25" t="s">
        <v>12</v>
      </c>
      <c r="O10" s="24">
        <f>[1]Додаток1!N1</f>
        <v>42735</v>
      </c>
      <c r="P10" s="24"/>
      <c r="Q10" s="24"/>
      <c r="R10" s="24"/>
      <c r="W10" s="26"/>
      <c r="X10" s="26"/>
      <c r="Y10" s="26"/>
      <c r="Z10" s="26"/>
      <c r="AA10" s="26"/>
      <c r="AB10" s="26"/>
      <c r="AC10" s="11"/>
    </row>
    <row r="11" spans="1:29" ht="6" customHeight="1" x14ac:dyDescent="0.25">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11"/>
    </row>
    <row r="12" spans="1:29" ht="12.75" customHeight="1" x14ac:dyDescent="0.25">
      <c r="A12" s="28" t="s">
        <v>13</v>
      </c>
      <c r="B12" s="29" t="s">
        <v>14</v>
      </c>
      <c r="C12" s="29"/>
      <c r="D12" s="29"/>
      <c r="E12" s="29"/>
      <c r="F12" s="29"/>
      <c r="G12" s="29"/>
      <c r="H12" s="29"/>
      <c r="I12" s="29"/>
      <c r="J12" s="29"/>
      <c r="K12" s="29"/>
      <c r="L12" s="29"/>
      <c r="M12" s="29"/>
      <c r="N12" s="30" t="s">
        <v>15</v>
      </c>
      <c r="O12" s="31"/>
      <c r="P12" s="31"/>
      <c r="Q12" s="31"/>
      <c r="R12" s="31"/>
      <c r="S12" s="31"/>
      <c r="T12" s="31"/>
      <c r="U12" s="31"/>
      <c r="V12" s="31"/>
      <c r="W12" s="32"/>
      <c r="X12" s="33" t="s">
        <v>16</v>
      </c>
      <c r="Y12" s="34"/>
      <c r="Z12" s="35" t="s">
        <v>17</v>
      </c>
      <c r="AA12" s="35" t="s">
        <v>18</v>
      </c>
      <c r="AB12" s="35" t="s">
        <v>19</v>
      </c>
      <c r="AC12" s="36" t="s">
        <v>20</v>
      </c>
    </row>
    <row r="13" spans="1:29" ht="12.75" customHeight="1" x14ac:dyDescent="0.25">
      <c r="A13" s="28"/>
      <c r="B13" s="37" t="s">
        <v>21</v>
      </c>
      <c r="C13" s="37" t="s">
        <v>22</v>
      </c>
      <c r="D13" s="37" t="s">
        <v>23</v>
      </c>
      <c r="E13" s="37" t="s">
        <v>24</v>
      </c>
      <c r="F13" s="37" t="s">
        <v>25</v>
      </c>
      <c r="G13" s="37" t="s">
        <v>26</v>
      </c>
      <c r="H13" s="37" t="s">
        <v>27</v>
      </c>
      <c r="I13" s="37" t="s">
        <v>28</v>
      </c>
      <c r="J13" s="37" t="s">
        <v>29</v>
      </c>
      <c r="K13" s="37" t="s">
        <v>30</v>
      </c>
      <c r="L13" s="37" t="s">
        <v>31</v>
      </c>
      <c r="M13" s="37" t="s">
        <v>32</v>
      </c>
      <c r="N13" s="38" t="s">
        <v>33</v>
      </c>
      <c r="O13" s="30" t="s">
        <v>34</v>
      </c>
      <c r="P13" s="31"/>
      <c r="Q13" s="31"/>
      <c r="R13" s="31"/>
      <c r="S13" s="31"/>
      <c r="T13" s="32"/>
      <c r="U13" s="31" t="s">
        <v>35</v>
      </c>
      <c r="V13" s="31"/>
      <c r="W13" s="32"/>
      <c r="X13" s="39"/>
      <c r="Y13" s="40"/>
      <c r="Z13" s="35"/>
      <c r="AA13" s="35"/>
      <c r="AB13" s="35"/>
      <c r="AC13" s="36"/>
    </row>
    <row r="14" spans="1:29" ht="43.5" customHeight="1" x14ac:dyDescent="0.25">
      <c r="A14" s="28"/>
      <c r="B14" s="41"/>
      <c r="C14" s="41"/>
      <c r="D14" s="41"/>
      <c r="E14" s="41"/>
      <c r="F14" s="41"/>
      <c r="G14" s="41"/>
      <c r="H14" s="41"/>
      <c r="I14" s="41"/>
      <c r="J14" s="41"/>
      <c r="K14" s="41"/>
      <c r="L14" s="41"/>
      <c r="M14" s="41"/>
      <c r="N14" s="42"/>
      <c r="O14" s="43" t="s">
        <v>36</v>
      </c>
      <c r="P14" s="43" t="s">
        <v>37</v>
      </c>
      <c r="Q14" s="43" t="s">
        <v>38</v>
      </c>
      <c r="R14" s="43" t="s">
        <v>39</v>
      </c>
      <c r="S14" s="43" t="s">
        <v>40</v>
      </c>
      <c r="T14" s="43" t="s">
        <v>41</v>
      </c>
      <c r="U14" s="44" t="s">
        <v>42</v>
      </c>
      <c r="V14" s="44" t="s">
        <v>43</v>
      </c>
      <c r="W14" s="44" t="s">
        <v>44</v>
      </c>
      <c r="X14" s="35" t="s">
        <v>45</v>
      </c>
      <c r="Y14" s="35" t="s">
        <v>46</v>
      </c>
      <c r="Z14" s="35"/>
      <c r="AA14" s="35"/>
      <c r="AB14" s="35"/>
      <c r="AC14" s="36"/>
    </row>
    <row r="15" spans="1:29" ht="13.5" customHeight="1" x14ac:dyDescent="0.25">
      <c r="A15" s="28"/>
      <c r="B15" s="45" t="s">
        <v>47</v>
      </c>
      <c r="C15" s="46" t="s">
        <v>48</v>
      </c>
      <c r="D15" s="47" t="s">
        <v>49</v>
      </c>
      <c r="E15" s="46" t="s">
        <v>50</v>
      </c>
      <c r="F15" s="47" t="s">
        <v>51</v>
      </c>
      <c r="G15" s="48" t="s">
        <v>52</v>
      </c>
      <c r="H15" s="47" t="s">
        <v>53</v>
      </c>
      <c r="I15" s="46" t="s">
        <v>54</v>
      </c>
      <c r="J15" s="47" t="s">
        <v>55</v>
      </c>
      <c r="K15" s="46" t="s">
        <v>56</v>
      </c>
      <c r="L15" s="47" t="s">
        <v>57</v>
      </c>
      <c r="M15" s="45" t="s">
        <v>58</v>
      </c>
      <c r="N15" s="49"/>
      <c r="O15" s="50" t="s">
        <v>59</v>
      </c>
      <c r="P15" s="51"/>
      <c r="Q15" s="51"/>
      <c r="R15" s="51"/>
      <c r="S15" s="51"/>
      <c r="T15" s="51"/>
      <c r="U15" s="51"/>
      <c r="V15" s="51"/>
      <c r="W15" s="52"/>
      <c r="X15" s="35"/>
      <c r="Y15" s="35"/>
      <c r="Z15" s="35"/>
      <c r="AA15" s="35"/>
      <c r="AB15" s="35"/>
      <c r="AC15" s="36"/>
    </row>
    <row r="16" spans="1:29" ht="14.1" customHeight="1" x14ac:dyDescent="0.25">
      <c r="A16" s="53">
        <v>42705</v>
      </c>
      <c r="B16" s="54"/>
      <c r="C16" s="54"/>
      <c r="D16" s="54"/>
      <c r="E16" s="54"/>
      <c r="F16" s="54"/>
      <c r="G16" s="54"/>
      <c r="H16" s="54"/>
      <c r="I16" s="54"/>
      <c r="J16" s="54"/>
      <c r="K16" s="54"/>
      <c r="L16" s="54"/>
      <c r="M16" s="54"/>
      <c r="N16" s="54"/>
      <c r="O16" s="55">
        <v>8188</v>
      </c>
      <c r="P16" s="56">
        <v>34.283200000000001</v>
      </c>
      <c r="Q16" s="56">
        <v>9.52</v>
      </c>
      <c r="R16" s="55">
        <v>9071</v>
      </c>
      <c r="S16" s="56">
        <v>37.981699999999996</v>
      </c>
      <c r="T16" s="56">
        <v>10.55</v>
      </c>
      <c r="U16" s="55"/>
      <c r="V16" s="56"/>
      <c r="W16" s="56"/>
      <c r="X16" s="57">
        <v>-17.3</v>
      </c>
      <c r="Y16" s="57">
        <v>-15.3</v>
      </c>
      <c r="Z16" s="55"/>
      <c r="AA16" s="57"/>
      <c r="AB16" s="57"/>
      <c r="AC16" s="58">
        <f>2518.582-193.998</f>
        <v>2324.5839999999998</v>
      </c>
    </row>
    <row r="17" spans="1:29" ht="14.1" customHeight="1" x14ac:dyDescent="0.25">
      <c r="A17" s="53">
        <f>A16+1</f>
        <v>42706</v>
      </c>
      <c r="B17" s="54"/>
      <c r="C17" s="54"/>
      <c r="D17" s="54"/>
      <c r="E17" s="54"/>
      <c r="F17" s="54"/>
      <c r="G17" s="54"/>
      <c r="H17" s="54"/>
      <c r="I17" s="54"/>
      <c r="J17" s="54"/>
      <c r="K17" s="54"/>
      <c r="L17" s="54"/>
      <c r="M17" s="54"/>
      <c r="N17" s="54"/>
      <c r="O17" s="55">
        <v>8188</v>
      </c>
      <c r="P17" s="56">
        <v>34.283200000000001</v>
      </c>
      <c r="Q17" s="56">
        <v>9.52</v>
      </c>
      <c r="R17" s="55">
        <v>9071</v>
      </c>
      <c r="S17" s="56">
        <v>37.981699999999996</v>
      </c>
      <c r="T17" s="56">
        <v>10.55</v>
      </c>
      <c r="U17" s="55"/>
      <c r="V17" s="56"/>
      <c r="W17" s="56"/>
      <c r="X17" s="57">
        <v>-16.899999999999999</v>
      </c>
      <c r="Y17" s="57">
        <v>-15.1</v>
      </c>
      <c r="Z17" s="59"/>
      <c r="AA17" s="57"/>
      <c r="AB17" s="57"/>
      <c r="AC17" s="58">
        <v>2564.5149999999999</v>
      </c>
    </row>
    <row r="18" spans="1:29" ht="14.1" customHeight="1" x14ac:dyDescent="0.25">
      <c r="A18" s="53">
        <f t="shared" ref="A18:A46" si="0">A17+1</f>
        <v>42707</v>
      </c>
      <c r="B18" s="54"/>
      <c r="C18" s="54"/>
      <c r="D18" s="54"/>
      <c r="E18" s="54"/>
      <c r="F18" s="54"/>
      <c r="G18" s="54"/>
      <c r="H18" s="54"/>
      <c r="I18" s="54"/>
      <c r="J18" s="54"/>
      <c r="K18" s="54"/>
      <c r="L18" s="54"/>
      <c r="M18" s="54"/>
      <c r="N18" s="54"/>
      <c r="O18" s="55">
        <v>8188</v>
      </c>
      <c r="P18" s="56">
        <v>34.283200000000001</v>
      </c>
      <c r="Q18" s="56">
        <v>9.52</v>
      </c>
      <c r="R18" s="55">
        <v>9071</v>
      </c>
      <c r="S18" s="56">
        <v>37.981699999999996</v>
      </c>
      <c r="T18" s="56">
        <v>10.55</v>
      </c>
      <c r="U18" s="55"/>
      <c r="V18" s="56"/>
      <c r="W18" s="56"/>
      <c r="X18" s="57"/>
      <c r="Y18" s="57"/>
      <c r="Z18" s="55"/>
      <c r="AA18" s="57"/>
      <c r="AB18" s="57"/>
      <c r="AC18" s="58">
        <v>2589.973</v>
      </c>
    </row>
    <row r="19" spans="1:29" ht="14.1" customHeight="1" x14ac:dyDescent="0.25">
      <c r="A19" s="53">
        <f t="shared" si="0"/>
        <v>42708</v>
      </c>
      <c r="B19" s="54"/>
      <c r="C19" s="54"/>
      <c r="D19" s="54"/>
      <c r="E19" s="54"/>
      <c r="F19" s="54"/>
      <c r="G19" s="54"/>
      <c r="H19" s="54"/>
      <c r="I19" s="54"/>
      <c r="J19" s="54"/>
      <c r="K19" s="54"/>
      <c r="L19" s="54"/>
      <c r="M19" s="54"/>
      <c r="N19" s="54"/>
      <c r="O19" s="55">
        <v>8188</v>
      </c>
      <c r="P19" s="56">
        <v>34.283200000000001</v>
      </c>
      <c r="Q19" s="56">
        <v>9.52</v>
      </c>
      <c r="R19" s="55">
        <v>9071</v>
      </c>
      <c r="S19" s="56">
        <v>37.981699999999996</v>
      </c>
      <c r="T19" s="56">
        <v>10.55</v>
      </c>
      <c r="U19" s="55"/>
      <c r="V19" s="56"/>
      <c r="W19" s="56"/>
      <c r="X19" s="57"/>
      <c r="Y19" s="57"/>
      <c r="Z19" s="55"/>
      <c r="AA19" s="60"/>
      <c r="AB19" s="60"/>
      <c r="AC19" s="58">
        <v>2741.2629999999999</v>
      </c>
    </row>
    <row r="20" spans="1:29" ht="14.1" customHeight="1" x14ac:dyDescent="0.25">
      <c r="A20" s="53">
        <f t="shared" si="0"/>
        <v>42709</v>
      </c>
      <c r="B20" s="54">
        <v>91.154600000000002</v>
      </c>
      <c r="C20" s="54">
        <v>4.3699000000000003</v>
      </c>
      <c r="D20" s="54">
        <v>0.94640000000000002</v>
      </c>
      <c r="E20" s="54">
        <v>0.1082</v>
      </c>
      <c r="F20" s="54">
        <v>0.15029999999999999</v>
      </c>
      <c r="G20" s="54">
        <v>3.2000000000000002E-3</v>
      </c>
      <c r="H20" s="54">
        <v>3.5299999999999998E-2</v>
      </c>
      <c r="I20" s="54">
        <v>3.6700000000000003E-2</v>
      </c>
      <c r="J20" s="54">
        <v>2.9700000000000001E-2</v>
      </c>
      <c r="K20" s="54">
        <v>8.5000000000000006E-3</v>
      </c>
      <c r="L20" s="54">
        <v>1.4075</v>
      </c>
      <c r="M20" s="54">
        <v>1.7597</v>
      </c>
      <c r="N20" s="54">
        <v>0.73950000000000005</v>
      </c>
      <c r="O20" s="55">
        <v>8195</v>
      </c>
      <c r="P20" s="56">
        <v>34.312600000000003</v>
      </c>
      <c r="Q20" s="56">
        <v>9.5299999999999994</v>
      </c>
      <c r="R20" s="55">
        <v>9080</v>
      </c>
      <c r="S20" s="56">
        <v>38.017499999999998</v>
      </c>
      <c r="T20" s="56">
        <v>10.56</v>
      </c>
      <c r="U20" s="55">
        <v>11588</v>
      </c>
      <c r="V20" s="56">
        <v>48.5184</v>
      </c>
      <c r="W20" s="56">
        <v>13.15</v>
      </c>
      <c r="X20" s="57">
        <v>-18.399999999999999</v>
      </c>
      <c r="Y20" s="57">
        <v>-16.5</v>
      </c>
      <c r="Z20" s="55"/>
      <c r="AA20" s="57"/>
      <c r="AB20" s="57"/>
      <c r="AC20" s="58">
        <v>2867.9180000000001</v>
      </c>
    </row>
    <row r="21" spans="1:29" ht="14.1" customHeight="1" x14ac:dyDescent="0.25">
      <c r="A21" s="53">
        <f t="shared" si="0"/>
        <v>42710</v>
      </c>
      <c r="B21" s="54"/>
      <c r="C21" s="54"/>
      <c r="D21" s="54"/>
      <c r="E21" s="54"/>
      <c r="F21" s="54"/>
      <c r="G21" s="54"/>
      <c r="H21" s="54"/>
      <c r="I21" s="54"/>
      <c r="J21" s="54"/>
      <c r="K21" s="54"/>
      <c r="L21" s="54"/>
      <c r="M21" s="54"/>
      <c r="N21" s="54"/>
      <c r="O21" s="55">
        <v>8195</v>
      </c>
      <c r="P21" s="56">
        <v>34.340000000000003</v>
      </c>
      <c r="Q21" s="56">
        <v>9.5299999999999994</v>
      </c>
      <c r="R21" s="55">
        <v>9080</v>
      </c>
      <c r="S21" s="56">
        <v>38.020000000000003</v>
      </c>
      <c r="T21" s="56">
        <v>10.56</v>
      </c>
      <c r="U21" s="55"/>
      <c r="V21" s="56"/>
      <c r="W21" s="56"/>
      <c r="X21" s="57">
        <v>-18.2</v>
      </c>
      <c r="Y21" s="57">
        <v>-16.2</v>
      </c>
      <c r="Z21" s="55"/>
      <c r="AA21" s="57"/>
      <c r="AB21" s="57"/>
      <c r="AC21" s="58">
        <v>2777.9389999999999</v>
      </c>
    </row>
    <row r="22" spans="1:29" ht="14.1" customHeight="1" x14ac:dyDescent="0.25">
      <c r="A22" s="53">
        <f t="shared" si="0"/>
        <v>42711</v>
      </c>
      <c r="B22" s="54"/>
      <c r="C22" s="54"/>
      <c r="D22" s="54"/>
      <c r="E22" s="54"/>
      <c r="F22" s="54"/>
      <c r="G22" s="54"/>
      <c r="H22" s="54"/>
      <c r="I22" s="54"/>
      <c r="J22" s="54"/>
      <c r="K22" s="54"/>
      <c r="L22" s="54"/>
      <c r="M22" s="54"/>
      <c r="N22" s="54"/>
      <c r="O22" s="55">
        <v>8195</v>
      </c>
      <c r="P22" s="56">
        <v>34.340000000000003</v>
      </c>
      <c r="Q22" s="56">
        <v>9.5299999999999994</v>
      </c>
      <c r="R22" s="55">
        <v>9080</v>
      </c>
      <c r="S22" s="56">
        <v>38.020000000000003</v>
      </c>
      <c r="T22" s="56">
        <v>10.56</v>
      </c>
      <c r="U22" s="55"/>
      <c r="V22" s="56"/>
      <c r="W22" s="56"/>
      <c r="X22" s="57">
        <v>-18.2</v>
      </c>
      <c r="Y22" s="57">
        <v>-16.3</v>
      </c>
      <c r="Z22" s="55"/>
      <c r="AA22" s="57"/>
      <c r="AB22" s="57"/>
      <c r="AC22" s="58">
        <v>2946.732</v>
      </c>
    </row>
    <row r="23" spans="1:29" ht="14.1" customHeight="1" x14ac:dyDescent="0.25">
      <c r="A23" s="53">
        <f t="shared" si="0"/>
        <v>42712</v>
      </c>
      <c r="B23" s="54"/>
      <c r="C23" s="54"/>
      <c r="D23" s="54"/>
      <c r="E23" s="54"/>
      <c r="F23" s="54"/>
      <c r="G23" s="54"/>
      <c r="H23" s="54"/>
      <c r="I23" s="54"/>
      <c r="J23" s="54"/>
      <c r="K23" s="54"/>
      <c r="L23" s="54"/>
      <c r="M23" s="54"/>
      <c r="N23" s="54"/>
      <c r="O23" s="55">
        <v>8195</v>
      </c>
      <c r="P23" s="56">
        <v>34.340000000000003</v>
      </c>
      <c r="Q23" s="56">
        <v>9.5299999999999994</v>
      </c>
      <c r="R23" s="55">
        <v>9080</v>
      </c>
      <c r="S23" s="56">
        <v>38.020000000000003</v>
      </c>
      <c r="T23" s="56">
        <v>10.56</v>
      </c>
      <c r="U23" s="55"/>
      <c r="V23" s="56"/>
      <c r="W23" s="56"/>
      <c r="X23" s="57">
        <v>-18.600000000000001</v>
      </c>
      <c r="Y23" s="57">
        <v>-16.100000000000001</v>
      </c>
      <c r="Z23" s="55"/>
      <c r="AA23" s="61"/>
      <c r="AB23" s="61"/>
      <c r="AC23" s="58">
        <v>2689.4749999999999</v>
      </c>
    </row>
    <row r="24" spans="1:29" ht="14.1" customHeight="1" x14ac:dyDescent="0.25">
      <c r="A24" s="53">
        <f t="shared" si="0"/>
        <v>42713</v>
      </c>
      <c r="B24" s="54"/>
      <c r="C24" s="54"/>
      <c r="D24" s="54"/>
      <c r="E24" s="54"/>
      <c r="F24" s="54"/>
      <c r="G24" s="54"/>
      <c r="H24" s="54"/>
      <c r="I24" s="54"/>
      <c r="J24" s="54"/>
      <c r="K24" s="54"/>
      <c r="L24" s="54"/>
      <c r="M24" s="54"/>
      <c r="N24" s="54"/>
      <c r="O24" s="55">
        <v>8195</v>
      </c>
      <c r="P24" s="56">
        <v>34.340000000000003</v>
      </c>
      <c r="Q24" s="56">
        <v>9.5299999999999994</v>
      </c>
      <c r="R24" s="55">
        <v>9080</v>
      </c>
      <c r="S24" s="56">
        <v>38.020000000000003</v>
      </c>
      <c r="T24" s="56">
        <v>10.56</v>
      </c>
      <c r="U24" s="55"/>
      <c r="V24" s="56"/>
      <c r="W24" s="56"/>
      <c r="X24" s="57">
        <v>-18.8</v>
      </c>
      <c r="Y24" s="57">
        <v>-16.399999999999999</v>
      </c>
      <c r="Z24" s="55"/>
      <c r="AA24" s="57"/>
      <c r="AB24" s="57"/>
      <c r="AC24" s="58">
        <v>2458.61</v>
      </c>
    </row>
    <row r="25" spans="1:29" ht="14.1" customHeight="1" x14ac:dyDescent="0.25">
      <c r="A25" s="53">
        <f t="shared" si="0"/>
        <v>42714</v>
      </c>
      <c r="B25" s="54"/>
      <c r="C25" s="54"/>
      <c r="D25" s="54"/>
      <c r="E25" s="54"/>
      <c r="F25" s="54"/>
      <c r="G25" s="54"/>
      <c r="H25" s="54"/>
      <c r="I25" s="54"/>
      <c r="J25" s="54"/>
      <c r="K25" s="54"/>
      <c r="L25" s="54"/>
      <c r="M25" s="54"/>
      <c r="N25" s="54"/>
      <c r="O25" s="55">
        <v>8195</v>
      </c>
      <c r="P25" s="56">
        <v>34.340000000000003</v>
      </c>
      <c r="Q25" s="56">
        <v>9.5299999999999994</v>
      </c>
      <c r="R25" s="55">
        <v>9080</v>
      </c>
      <c r="S25" s="56">
        <v>38.020000000000003</v>
      </c>
      <c r="T25" s="56">
        <v>10.56</v>
      </c>
      <c r="U25" s="55"/>
      <c r="V25" s="56"/>
      <c r="W25" s="56"/>
      <c r="X25" s="57"/>
      <c r="Y25" s="57"/>
      <c r="Z25" s="55"/>
      <c r="AA25" s="57"/>
      <c r="AB25" s="57"/>
      <c r="AC25" s="58">
        <v>2244.09</v>
      </c>
    </row>
    <row r="26" spans="1:29" ht="14.1" customHeight="1" x14ac:dyDescent="0.25">
      <c r="A26" s="53">
        <f t="shared" si="0"/>
        <v>42715</v>
      </c>
      <c r="B26" s="54"/>
      <c r="C26" s="54"/>
      <c r="D26" s="54"/>
      <c r="E26" s="54"/>
      <c r="F26" s="54"/>
      <c r="G26" s="54"/>
      <c r="H26" s="54"/>
      <c r="I26" s="54"/>
      <c r="J26" s="54"/>
      <c r="K26" s="54"/>
      <c r="L26" s="54"/>
      <c r="M26" s="54"/>
      <c r="N26" s="54"/>
      <c r="O26" s="55">
        <v>8195</v>
      </c>
      <c r="P26" s="56">
        <v>34.340000000000003</v>
      </c>
      <c r="Q26" s="56">
        <v>9.5299999999999994</v>
      </c>
      <c r="R26" s="55">
        <v>9080</v>
      </c>
      <c r="S26" s="56">
        <v>38.020000000000003</v>
      </c>
      <c r="T26" s="56">
        <v>10.56</v>
      </c>
      <c r="U26" s="55"/>
      <c r="V26" s="56"/>
      <c r="W26" s="56"/>
      <c r="X26" s="57"/>
      <c r="Y26" s="57"/>
      <c r="Z26" s="55"/>
      <c r="AA26" s="57"/>
      <c r="AB26" s="57"/>
      <c r="AC26" s="58">
        <v>2110.2220000000002</v>
      </c>
    </row>
    <row r="27" spans="1:29" ht="14.1" customHeight="1" x14ac:dyDescent="0.25">
      <c r="A27" s="53">
        <f t="shared" si="0"/>
        <v>42716</v>
      </c>
      <c r="B27" s="54">
        <v>90.696399999999997</v>
      </c>
      <c r="C27" s="54">
        <v>4.5473999999999997</v>
      </c>
      <c r="D27" s="54">
        <v>0.97230000000000005</v>
      </c>
      <c r="E27" s="54">
        <v>0.1067</v>
      </c>
      <c r="F27" s="54">
        <v>0.15359999999999999</v>
      </c>
      <c r="G27" s="54">
        <v>3.8E-3</v>
      </c>
      <c r="H27" s="54">
        <v>3.7100000000000001E-2</v>
      </c>
      <c r="I27" s="54">
        <v>2.8299999999999999E-2</v>
      </c>
      <c r="J27" s="54">
        <v>3.1600000000000003E-2</v>
      </c>
      <c r="K27" s="54">
        <v>9.7000000000000003E-3</v>
      </c>
      <c r="L27" s="54">
        <v>1.526</v>
      </c>
      <c r="M27" s="54">
        <v>1.887</v>
      </c>
      <c r="N27" s="54">
        <v>0.74309999999999998</v>
      </c>
      <c r="O27" s="55">
        <v>8192</v>
      </c>
      <c r="P27" s="56">
        <v>34.298099999999998</v>
      </c>
      <c r="Q27" s="56">
        <v>9.5299999999999994</v>
      </c>
      <c r="R27" s="55">
        <v>9075</v>
      </c>
      <c r="S27" s="56">
        <v>37.998699999999999</v>
      </c>
      <c r="T27" s="56">
        <v>10.56</v>
      </c>
      <c r="U27" s="55">
        <v>11554</v>
      </c>
      <c r="V27" s="56">
        <v>48.376399999999997</v>
      </c>
      <c r="W27" s="56">
        <v>13.11</v>
      </c>
      <c r="X27" s="57">
        <v>-18.3</v>
      </c>
      <c r="Y27" s="57">
        <v>-17.3</v>
      </c>
      <c r="Z27" s="55"/>
      <c r="AA27" s="57"/>
      <c r="AB27" s="57"/>
      <c r="AC27" s="58">
        <v>2400.4540000000002</v>
      </c>
    </row>
    <row r="28" spans="1:29" ht="14.1" customHeight="1" x14ac:dyDescent="0.25">
      <c r="A28" s="53">
        <f t="shared" si="0"/>
        <v>42717</v>
      </c>
      <c r="B28" s="54"/>
      <c r="C28" s="54"/>
      <c r="D28" s="54"/>
      <c r="E28" s="54"/>
      <c r="F28" s="54"/>
      <c r="G28" s="54"/>
      <c r="H28" s="54"/>
      <c r="I28" s="54"/>
      <c r="J28" s="54"/>
      <c r="K28" s="54"/>
      <c r="L28" s="54"/>
      <c r="M28" s="54"/>
      <c r="N28" s="54"/>
      <c r="O28" s="55">
        <v>8192</v>
      </c>
      <c r="P28" s="56">
        <v>34.298099999999998</v>
      </c>
      <c r="Q28" s="56">
        <v>9.5299999999999994</v>
      </c>
      <c r="R28" s="55">
        <v>9075</v>
      </c>
      <c r="S28" s="56">
        <v>37.998699999999999</v>
      </c>
      <c r="T28" s="56">
        <v>10.56</v>
      </c>
      <c r="U28" s="55"/>
      <c r="V28" s="56"/>
      <c r="W28" s="56"/>
      <c r="X28" s="57">
        <v>-18.8</v>
      </c>
      <c r="Y28" s="57">
        <v>-16.899999999999999</v>
      </c>
      <c r="Z28" s="55"/>
      <c r="AA28" s="57"/>
      <c r="AB28" s="57"/>
      <c r="AC28" s="58">
        <v>2764.1370000000002</v>
      </c>
    </row>
    <row r="29" spans="1:29" ht="14.1" customHeight="1" x14ac:dyDescent="0.25">
      <c r="A29" s="53">
        <f t="shared" si="0"/>
        <v>42718</v>
      </c>
      <c r="B29" s="54"/>
      <c r="C29" s="54"/>
      <c r="D29" s="54"/>
      <c r="E29" s="54"/>
      <c r="F29" s="54"/>
      <c r="G29" s="54"/>
      <c r="H29" s="54"/>
      <c r="I29" s="54"/>
      <c r="J29" s="54"/>
      <c r="K29" s="54"/>
      <c r="L29" s="54"/>
      <c r="M29" s="54"/>
      <c r="N29" s="54"/>
      <c r="O29" s="55">
        <v>8192</v>
      </c>
      <c r="P29" s="56">
        <v>34.298099999999998</v>
      </c>
      <c r="Q29" s="56">
        <v>9.5299999999999994</v>
      </c>
      <c r="R29" s="55">
        <v>9075</v>
      </c>
      <c r="S29" s="56">
        <v>37.998699999999999</v>
      </c>
      <c r="T29" s="56">
        <v>10.56</v>
      </c>
      <c r="U29" s="55"/>
      <c r="V29" s="56"/>
      <c r="W29" s="56"/>
      <c r="X29" s="57">
        <v>-18.899999999999999</v>
      </c>
      <c r="Y29" s="57">
        <v>-16.399999999999999</v>
      </c>
      <c r="Z29" s="55" t="s">
        <v>60</v>
      </c>
      <c r="AA29" s="61" t="s">
        <v>61</v>
      </c>
      <c r="AB29" s="61" t="s">
        <v>62</v>
      </c>
      <c r="AC29" s="58">
        <v>2703.6390000000001</v>
      </c>
    </row>
    <row r="30" spans="1:29" ht="14.1" customHeight="1" x14ac:dyDescent="0.25">
      <c r="A30" s="53">
        <f t="shared" si="0"/>
        <v>42719</v>
      </c>
      <c r="B30" s="54"/>
      <c r="C30" s="54"/>
      <c r="D30" s="54"/>
      <c r="E30" s="54"/>
      <c r="F30" s="54"/>
      <c r="G30" s="54"/>
      <c r="H30" s="54"/>
      <c r="I30" s="54"/>
      <c r="J30" s="54"/>
      <c r="K30" s="54"/>
      <c r="L30" s="54"/>
      <c r="M30" s="54"/>
      <c r="N30" s="54"/>
      <c r="O30" s="55">
        <v>8192</v>
      </c>
      <c r="P30" s="56">
        <v>34.298099999999998</v>
      </c>
      <c r="Q30" s="56">
        <v>9.5299999999999994</v>
      </c>
      <c r="R30" s="55">
        <v>9075</v>
      </c>
      <c r="S30" s="56">
        <v>37.998699999999999</v>
      </c>
      <c r="T30" s="56">
        <v>10.56</v>
      </c>
      <c r="U30" s="55"/>
      <c r="V30" s="56"/>
      <c r="W30" s="56"/>
      <c r="X30" s="57">
        <v>-17.899999999999999</v>
      </c>
      <c r="Y30" s="57">
        <v>-15.2</v>
      </c>
      <c r="Z30" s="55"/>
      <c r="AA30" s="61"/>
      <c r="AB30" s="61"/>
      <c r="AC30" s="58">
        <v>2748.7910000000002</v>
      </c>
    </row>
    <row r="31" spans="1:29" ht="14.1" customHeight="1" x14ac:dyDescent="0.25">
      <c r="A31" s="53">
        <f t="shared" si="0"/>
        <v>42720</v>
      </c>
      <c r="B31" s="54"/>
      <c r="C31" s="54"/>
      <c r="D31" s="54"/>
      <c r="E31" s="54"/>
      <c r="F31" s="54"/>
      <c r="G31" s="54"/>
      <c r="H31" s="54"/>
      <c r="I31" s="54"/>
      <c r="J31" s="54"/>
      <c r="K31" s="54"/>
      <c r="L31" s="54"/>
      <c r="M31" s="54"/>
      <c r="N31" s="54"/>
      <c r="O31" s="55">
        <v>8192</v>
      </c>
      <c r="P31" s="56">
        <v>34.298099999999998</v>
      </c>
      <c r="Q31" s="56">
        <v>9.5299999999999994</v>
      </c>
      <c r="R31" s="55">
        <v>9075</v>
      </c>
      <c r="S31" s="56">
        <v>37.998699999999999</v>
      </c>
      <c r="T31" s="56">
        <v>10.56</v>
      </c>
      <c r="U31" s="55"/>
      <c r="V31" s="56"/>
      <c r="W31" s="56"/>
      <c r="X31" s="57">
        <v>-18</v>
      </c>
      <c r="Y31" s="57">
        <v>-16.399999999999999</v>
      </c>
      <c r="Z31" s="55"/>
      <c r="AA31" s="57"/>
      <c r="AB31" s="57"/>
      <c r="AC31" s="58">
        <v>2878.4870000000001</v>
      </c>
    </row>
    <row r="32" spans="1:29" ht="14.1" customHeight="1" x14ac:dyDescent="0.25">
      <c r="A32" s="53">
        <f t="shared" si="0"/>
        <v>42721</v>
      </c>
      <c r="B32" s="54"/>
      <c r="C32" s="54"/>
      <c r="D32" s="54"/>
      <c r="E32" s="54"/>
      <c r="F32" s="54"/>
      <c r="G32" s="54"/>
      <c r="H32" s="54"/>
      <c r="I32" s="54"/>
      <c r="J32" s="54"/>
      <c r="K32" s="54"/>
      <c r="L32" s="54"/>
      <c r="M32" s="54"/>
      <c r="N32" s="54"/>
      <c r="O32" s="55">
        <v>8192</v>
      </c>
      <c r="P32" s="56">
        <v>34.298099999999998</v>
      </c>
      <c r="Q32" s="56">
        <v>9.5299999999999994</v>
      </c>
      <c r="R32" s="55">
        <v>9075</v>
      </c>
      <c r="S32" s="56">
        <v>37.998699999999999</v>
      </c>
      <c r="T32" s="56">
        <v>10.56</v>
      </c>
      <c r="U32" s="55"/>
      <c r="V32" s="56"/>
      <c r="W32" s="56"/>
      <c r="X32" s="57"/>
      <c r="Y32" s="57"/>
      <c r="Z32" s="55"/>
      <c r="AA32" s="57"/>
      <c r="AB32" s="57"/>
      <c r="AC32" s="58">
        <v>2703.9459999999999</v>
      </c>
    </row>
    <row r="33" spans="1:31" ht="14.1" customHeight="1" x14ac:dyDescent="0.25">
      <c r="A33" s="53">
        <f t="shared" si="0"/>
        <v>42722</v>
      </c>
      <c r="B33" s="54"/>
      <c r="C33" s="54"/>
      <c r="D33" s="54"/>
      <c r="E33" s="54"/>
      <c r="F33" s="54"/>
      <c r="G33" s="54"/>
      <c r="H33" s="54"/>
      <c r="I33" s="54"/>
      <c r="J33" s="54"/>
      <c r="K33" s="54"/>
      <c r="L33" s="54"/>
      <c r="M33" s="54"/>
      <c r="N33" s="54"/>
      <c r="O33" s="55">
        <v>8192</v>
      </c>
      <c r="P33" s="56">
        <v>34.298099999999998</v>
      </c>
      <c r="Q33" s="56">
        <v>9.5299999999999994</v>
      </c>
      <c r="R33" s="55">
        <v>9075</v>
      </c>
      <c r="S33" s="56">
        <v>37.998699999999999</v>
      </c>
      <c r="T33" s="56">
        <v>10.56</v>
      </c>
      <c r="U33" s="55"/>
      <c r="V33" s="56"/>
      <c r="W33" s="56"/>
      <c r="X33" s="57"/>
      <c r="Y33" s="57"/>
      <c r="Z33" s="55"/>
      <c r="AA33" s="57"/>
      <c r="AB33" s="57"/>
      <c r="AC33" s="58">
        <v>2692.7359999999999</v>
      </c>
    </row>
    <row r="34" spans="1:31" ht="14.1" customHeight="1" x14ac:dyDescent="0.25">
      <c r="A34" s="53">
        <f t="shared" si="0"/>
        <v>42723</v>
      </c>
      <c r="B34" s="54">
        <v>90.607600000000005</v>
      </c>
      <c r="C34" s="54">
        <v>4.577</v>
      </c>
      <c r="D34" s="54">
        <v>0.96120000000000005</v>
      </c>
      <c r="E34" s="54">
        <v>0.1082</v>
      </c>
      <c r="F34" s="54">
        <v>0.158</v>
      </c>
      <c r="G34" s="54">
        <v>2.5999999999999999E-3</v>
      </c>
      <c r="H34" s="54">
        <v>3.7999999999999999E-2</v>
      </c>
      <c r="I34" s="54">
        <v>2.9000000000000001E-2</v>
      </c>
      <c r="J34" s="54">
        <v>3.5000000000000003E-2</v>
      </c>
      <c r="K34" s="54">
        <v>9.7000000000000003E-3</v>
      </c>
      <c r="L34" s="54">
        <v>1.5239</v>
      </c>
      <c r="M34" s="54">
        <v>1.9499</v>
      </c>
      <c r="N34" s="54">
        <v>0.74409999999999998</v>
      </c>
      <c r="O34" s="55">
        <v>8189</v>
      </c>
      <c r="P34" s="56">
        <v>34.289099999999998</v>
      </c>
      <c r="Q34" s="56">
        <v>9.52</v>
      </c>
      <c r="R34" s="55">
        <v>9073</v>
      </c>
      <c r="S34" s="56">
        <v>37.988300000000002</v>
      </c>
      <c r="T34" s="56">
        <v>10.55</v>
      </c>
      <c r="U34" s="55">
        <v>11543</v>
      </c>
      <c r="V34" s="56">
        <v>48.331299999999999</v>
      </c>
      <c r="W34" s="56">
        <v>13.1</v>
      </c>
      <c r="X34" s="57">
        <v>-17.8</v>
      </c>
      <c r="Y34" s="57">
        <v>-13.8</v>
      </c>
      <c r="Z34" s="55"/>
      <c r="AA34" s="57"/>
      <c r="AB34" s="57"/>
      <c r="AC34" s="58">
        <v>2571.0949999999998</v>
      </c>
    </row>
    <row r="35" spans="1:31" ht="14.1" customHeight="1" x14ac:dyDescent="0.25">
      <c r="A35" s="53">
        <f t="shared" si="0"/>
        <v>42724</v>
      </c>
      <c r="B35" s="54"/>
      <c r="C35" s="54"/>
      <c r="D35" s="54"/>
      <c r="E35" s="54"/>
      <c r="F35" s="54"/>
      <c r="G35" s="54"/>
      <c r="H35" s="54"/>
      <c r="I35" s="54"/>
      <c r="J35" s="54"/>
      <c r="K35" s="54"/>
      <c r="L35" s="54"/>
      <c r="M35" s="54"/>
      <c r="N35" s="54"/>
      <c r="O35" s="55">
        <v>8189</v>
      </c>
      <c r="P35" s="56">
        <v>34.289099999999998</v>
      </c>
      <c r="Q35" s="56">
        <v>9.52</v>
      </c>
      <c r="R35" s="55">
        <v>9073</v>
      </c>
      <c r="S35" s="56">
        <v>37.988300000000002</v>
      </c>
      <c r="T35" s="56">
        <v>10.55</v>
      </c>
      <c r="U35" s="55"/>
      <c r="V35" s="56"/>
      <c r="W35" s="56"/>
      <c r="X35" s="57">
        <v>-17.899999999999999</v>
      </c>
      <c r="Y35" s="57">
        <v>-13</v>
      </c>
      <c r="Z35" s="55"/>
      <c r="AA35" s="57"/>
      <c r="AB35" s="57"/>
      <c r="AC35" s="58">
        <v>2487.61</v>
      </c>
    </row>
    <row r="36" spans="1:31" ht="14.1" customHeight="1" x14ac:dyDescent="0.25">
      <c r="A36" s="53">
        <f t="shared" si="0"/>
        <v>42725</v>
      </c>
      <c r="B36" s="54"/>
      <c r="C36" s="54"/>
      <c r="D36" s="54"/>
      <c r="E36" s="54"/>
      <c r="F36" s="54"/>
      <c r="G36" s="54"/>
      <c r="H36" s="54"/>
      <c r="I36" s="54"/>
      <c r="J36" s="54"/>
      <c r="K36" s="54"/>
      <c r="L36" s="54"/>
      <c r="M36" s="54"/>
      <c r="N36" s="54"/>
      <c r="O36" s="55">
        <v>8189</v>
      </c>
      <c r="P36" s="56">
        <v>34.289099999999998</v>
      </c>
      <c r="Q36" s="56">
        <v>9.52</v>
      </c>
      <c r="R36" s="55">
        <v>9073</v>
      </c>
      <c r="S36" s="56">
        <v>37.988300000000002</v>
      </c>
      <c r="T36" s="56">
        <v>10.55</v>
      </c>
      <c r="U36" s="55"/>
      <c r="V36" s="56"/>
      <c r="W36" s="56"/>
      <c r="X36" s="57">
        <v>-18.2</v>
      </c>
      <c r="Y36" s="57">
        <v>-13</v>
      </c>
      <c r="Z36" s="55"/>
      <c r="AA36" s="61"/>
      <c r="AB36" s="61"/>
      <c r="AC36" s="58">
        <v>2559.2979999999998</v>
      </c>
    </row>
    <row r="37" spans="1:31" ht="14.1" customHeight="1" x14ac:dyDescent="0.25">
      <c r="A37" s="53">
        <f t="shared" si="0"/>
        <v>42726</v>
      </c>
      <c r="B37" s="54"/>
      <c r="C37" s="54"/>
      <c r="D37" s="54"/>
      <c r="E37" s="54"/>
      <c r="F37" s="54"/>
      <c r="G37" s="54"/>
      <c r="H37" s="54"/>
      <c r="I37" s="54"/>
      <c r="J37" s="54"/>
      <c r="K37" s="54"/>
      <c r="L37" s="54"/>
      <c r="M37" s="54"/>
      <c r="N37" s="54"/>
      <c r="O37" s="55">
        <v>8189</v>
      </c>
      <c r="P37" s="56">
        <v>34.289099999999998</v>
      </c>
      <c r="Q37" s="56">
        <v>9.52</v>
      </c>
      <c r="R37" s="55">
        <v>9073</v>
      </c>
      <c r="S37" s="56">
        <v>37.988300000000002</v>
      </c>
      <c r="T37" s="56">
        <v>10.55</v>
      </c>
      <c r="U37" s="55"/>
      <c r="V37" s="56"/>
      <c r="W37" s="56"/>
      <c r="X37" s="57">
        <v>-15.9</v>
      </c>
      <c r="Y37" s="57">
        <v>-15</v>
      </c>
      <c r="Z37" s="55"/>
      <c r="AA37" s="57"/>
      <c r="AB37" s="57"/>
      <c r="AC37" s="58">
        <v>2616.9409999999998</v>
      </c>
    </row>
    <row r="38" spans="1:31" ht="14.1" customHeight="1" x14ac:dyDescent="0.25">
      <c r="A38" s="53">
        <f t="shared" si="0"/>
        <v>42727</v>
      </c>
      <c r="B38" s="54"/>
      <c r="C38" s="54"/>
      <c r="D38" s="54"/>
      <c r="E38" s="54"/>
      <c r="F38" s="54"/>
      <c r="G38" s="54"/>
      <c r="H38" s="54"/>
      <c r="I38" s="54"/>
      <c r="J38" s="54"/>
      <c r="K38" s="54"/>
      <c r="L38" s="54"/>
      <c r="M38" s="54"/>
      <c r="N38" s="54"/>
      <c r="O38" s="55">
        <v>8189</v>
      </c>
      <c r="P38" s="56">
        <v>34.289099999999998</v>
      </c>
      <c r="Q38" s="56">
        <v>9.52</v>
      </c>
      <c r="R38" s="55">
        <v>9073</v>
      </c>
      <c r="S38" s="56">
        <v>37.988300000000002</v>
      </c>
      <c r="T38" s="56">
        <v>10.55</v>
      </c>
      <c r="U38" s="55"/>
      <c r="V38" s="56"/>
      <c r="W38" s="56"/>
      <c r="X38" s="57">
        <v>-16.7</v>
      </c>
      <c r="Y38" s="57">
        <v>-14.7</v>
      </c>
      <c r="Z38" s="55"/>
      <c r="AA38" s="57"/>
      <c r="AB38" s="57"/>
      <c r="AC38" s="58">
        <v>2565.3139999999999</v>
      </c>
    </row>
    <row r="39" spans="1:31" ht="14.1" customHeight="1" x14ac:dyDescent="0.25">
      <c r="A39" s="53">
        <f t="shared" si="0"/>
        <v>42728</v>
      </c>
      <c r="B39" s="54"/>
      <c r="C39" s="54"/>
      <c r="D39" s="54"/>
      <c r="E39" s="54"/>
      <c r="F39" s="54"/>
      <c r="G39" s="54"/>
      <c r="H39" s="54"/>
      <c r="I39" s="54"/>
      <c r="J39" s="54"/>
      <c r="K39" s="54"/>
      <c r="L39" s="54"/>
      <c r="M39" s="54"/>
      <c r="N39" s="54"/>
      <c r="O39" s="55">
        <v>8189</v>
      </c>
      <c r="P39" s="56">
        <v>34.289099999999998</v>
      </c>
      <c r="Q39" s="56">
        <v>9.52</v>
      </c>
      <c r="R39" s="55">
        <v>9073</v>
      </c>
      <c r="S39" s="56">
        <v>37.988300000000002</v>
      </c>
      <c r="T39" s="56">
        <v>10.55</v>
      </c>
      <c r="U39" s="55"/>
      <c r="V39" s="56"/>
      <c r="W39" s="56"/>
      <c r="X39" s="57"/>
      <c r="Y39" s="57"/>
      <c r="Z39" s="55"/>
      <c r="AA39" s="57"/>
      <c r="AB39" s="57"/>
      <c r="AC39" s="58">
        <v>2528.9079999999999</v>
      </c>
    </row>
    <row r="40" spans="1:31" ht="14.1" customHeight="1" x14ac:dyDescent="0.25">
      <c r="A40" s="53">
        <f t="shared" si="0"/>
        <v>42729</v>
      </c>
      <c r="B40" s="54"/>
      <c r="C40" s="54"/>
      <c r="D40" s="54"/>
      <c r="E40" s="54"/>
      <c r="F40" s="54"/>
      <c r="G40" s="54"/>
      <c r="H40" s="54"/>
      <c r="I40" s="54"/>
      <c r="J40" s="54"/>
      <c r="K40" s="54"/>
      <c r="L40" s="54"/>
      <c r="M40" s="54"/>
      <c r="N40" s="54"/>
      <c r="O40" s="55">
        <v>8189</v>
      </c>
      <c r="P40" s="56">
        <v>34.289099999999998</v>
      </c>
      <c r="Q40" s="56">
        <v>9.52</v>
      </c>
      <c r="R40" s="55">
        <v>9073</v>
      </c>
      <c r="S40" s="56">
        <v>37.988300000000002</v>
      </c>
      <c r="T40" s="56">
        <v>10.55</v>
      </c>
      <c r="U40" s="55"/>
      <c r="V40" s="56"/>
      <c r="W40" s="56"/>
      <c r="X40" s="57"/>
      <c r="Y40" s="57"/>
      <c r="Z40" s="55"/>
      <c r="AA40" s="57"/>
      <c r="AB40" s="57"/>
      <c r="AC40" s="58">
        <v>2437.2890000000002</v>
      </c>
    </row>
    <row r="41" spans="1:31" ht="14.1" customHeight="1" x14ac:dyDescent="0.25">
      <c r="A41" s="53">
        <f t="shared" si="0"/>
        <v>42730</v>
      </c>
      <c r="B41" s="54">
        <v>90.611000000000004</v>
      </c>
      <c r="C41" s="54">
        <v>4.5788000000000002</v>
      </c>
      <c r="D41" s="54">
        <v>0.98970000000000002</v>
      </c>
      <c r="E41" s="54">
        <v>0.10929999999999999</v>
      </c>
      <c r="F41" s="54">
        <v>0.15720000000000001</v>
      </c>
      <c r="G41" s="54">
        <v>6.4000000000000003E-3</v>
      </c>
      <c r="H41" s="54">
        <v>3.7100000000000001E-2</v>
      </c>
      <c r="I41" s="54">
        <v>3.0700000000000002E-2</v>
      </c>
      <c r="J41" s="54">
        <v>2.8000000000000001E-2</v>
      </c>
      <c r="K41" s="54">
        <v>7.9000000000000008E-3</v>
      </c>
      <c r="L41" s="54">
        <v>1.49</v>
      </c>
      <c r="M41" s="54">
        <v>1.9539</v>
      </c>
      <c r="N41" s="54">
        <v>0.74419999999999997</v>
      </c>
      <c r="O41" s="55">
        <v>8195</v>
      </c>
      <c r="P41" s="56">
        <v>34.310899999999997</v>
      </c>
      <c r="Q41" s="56">
        <v>9.5299999999999994</v>
      </c>
      <c r="R41" s="55">
        <v>9079</v>
      </c>
      <c r="S41" s="56">
        <v>38.012099999999997</v>
      </c>
      <c r="T41" s="56">
        <v>10.56</v>
      </c>
      <c r="U41" s="55">
        <v>11549</v>
      </c>
      <c r="V41" s="56">
        <v>48.357700000000001</v>
      </c>
      <c r="W41" s="56">
        <v>13.11</v>
      </c>
      <c r="X41" s="57">
        <v>-16.399999999999999</v>
      </c>
      <c r="Y41" s="57">
        <v>-14.8</v>
      </c>
      <c r="Z41" s="55"/>
      <c r="AA41" s="57"/>
      <c r="AB41" s="57"/>
      <c r="AC41" s="58">
        <v>2424.5509999999999</v>
      </c>
    </row>
    <row r="42" spans="1:31" ht="14.1" customHeight="1" x14ac:dyDescent="0.25">
      <c r="A42" s="53">
        <f t="shared" si="0"/>
        <v>42731</v>
      </c>
      <c r="B42" s="54"/>
      <c r="C42" s="54"/>
      <c r="D42" s="54"/>
      <c r="E42" s="54"/>
      <c r="F42" s="54"/>
      <c r="G42" s="54"/>
      <c r="H42" s="54"/>
      <c r="I42" s="54"/>
      <c r="J42" s="54"/>
      <c r="K42" s="54"/>
      <c r="L42" s="54"/>
      <c r="M42" s="54"/>
      <c r="N42" s="54"/>
      <c r="O42" s="55">
        <v>8195</v>
      </c>
      <c r="P42" s="56">
        <v>34.310899999999997</v>
      </c>
      <c r="Q42" s="56">
        <v>9.5299999999999994</v>
      </c>
      <c r="R42" s="55">
        <v>9079</v>
      </c>
      <c r="S42" s="56">
        <v>38.012099999999997</v>
      </c>
      <c r="T42" s="56">
        <v>10.56</v>
      </c>
      <c r="U42" s="55"/>
      <c r="V42" s="56"/>
      <c r="W42" s="56"/>
      <c r="X42" s="57">
        <v>-16.7</v>
      </c>
      <c r="Y42" s="57">
        <v>-15.2</v>
      </c>
      <c r="Z42" s="55"/>
      <c r="AA42" s="57"/>
      <c r="AB42" s="57"/>
      <c r="AC42" s="58">
        <v>2366.5920000000001</v>
      </c>
    </row>
    <row r="43" spans="1:31" ht="14.1" customHeight="1" x14ac:dyDescent="0.25">
      <c r="A43" s="53">
        <f t="shared" si="0"/>
        <v>42732</v>
      </c>
      <c r="B43" s="54"/>
      <c r="C43" s="54"/>
      <c r="D43" s="54"/>
      <c r="E43" s="54"/>
      <c r="F43" s="54"/>
      <c r="G43" s="54"/>
      <c r="H43" s="54"/>
      <c r="I43" s="54"/>
      <c r="J43" s="54"/>
      <c r="K43" s="54"/>
      <c r="L43" s="54"/>
      <c r="M43" s="54"/>
      <c r="N43" s="54"/>
      <c r="O43" s="55">
        <v>8195</v>
      </c>
      <c r="P43" s="56">
        <v>34.310899999999997</v>
      </c>
      <c r="Q43" s="56">
        <v>9.5299999999999994</v>
      </c>
      <c r="R43" s="55">
        <v>9079</v>
      </c>
      <c r="S43" s="56">
        <v>38.012099999999997</v>
      </c>
      <c r="T43" s="56">
        <v>10.56</v>
      </c>
      <c r="U43" s="55"/>
      <c r="V43" s="56"/>
      <c r="W43" s="56"/>
      <c r="X43" s="57">
        <v>-17.8</v>
      </c>
      <c r="Y43" s="57">
        <v>-12.6</v>
      </c>
      <c r="Z43" s="55"/>
      <c r="AA43" s="57"/>
      <c r="AB43" s="57"/>
      <c r="AC43" s="58">
        <v>2621.8960000000002</v>
      </c>
    </row>
    <row r="44" spans="1:31" ht="14.1" customHeight="1" x14ac:dyDescent="0.25">
      <c r="A44" s="53">
        <f t="shared" si="0"/>
        <v>42733</v>
      </c>
      <c r="B44" s="54"/>
      <c r="C44" s="54"/>
      <c r="D44" s="54"/>
      <c r="E44" s="54"/>
      <c r="F44" s="54"/>
      <c r="G44" s="54"/>
      <c r="H44" s="54"/>
      <c r="I44" s="54"/>
      <c r="J44" s="54"/>
      <c r="K44" s="54"/>
      <c r="L44" s="54"/>
      <c r="M44" s="54"/>
      <c r="N44" s="54"/>
      <c r="O44" s="55">
        <v>8195</v>
      </c>
      <c r="P44" s="56">
        <v>34.310899999999997</v>
      </c>
      <c r="Q44" s="56">
        <v>9.5299999999999994</v>
      </c>
      <c r="R44" s="55">
        <v>9079</v>
      </c>
      <c r="S44" s="56">
        <v>38.012099999999997</v>
      </c>
      <c r="T44" s="56">
        <v>10.56</v>
      </c>
      <c r="U44" s="55"/>
      <c r="V44" s="56"/>
      <c r="W44" s="56"/>
      <c r="X44" s="57">
        <v>-17.399999999999999</v>
      </c>
      <c r="Y44" s="57">
        <v>-14.9</v>
      </c>
      <c r="Z44" s="55"/>
      <c r="AA44" s="57"/>
      <c r="AB44" s="57"/>
      <c r="AC44" s="58">
        <v>2525.94</v>
      </c>
    </row>
    <row r="45" spans="1:31" ht="14.1" customHeight="1" x14ac:dyDescent="0.25">
      <c r="A45" s="53">
        <f t="shared" si="0"/>
        <v>42734</v>
      </c>
      <c r="B45" s="54"/>
      <c r="C45" s="54"/>
      <c r="D45" s="54"/>
      <c r="E45" s="54"/>
      <c r="F45" s="54"/>
      <c r="G45" s="54"/>
      <c r="H45" s="54"/>
      <c r="I45" s="54"/>
      <c r="J45" s="54"/>
      <c r="K45" s="54"/>
      <c r="L45" s="54"/>
      <c r="M45" s="54"/>
      <c r="N45" s="54"/>
      <c r="O45" s="55">
        <v>8195</v>
      </c>
      <c r="P45" s="56">
        <v>34.310899999999997</v>
      </c>
      <c r="Q45" s="56">
        <v>9.5299999999999994</v>
      </c>
      <c r="R45" s="55">
        <v>9079</v>
      </c>
      <c r="S45" s="56">
        <v>38.012099999999997</v>
      </c>
      <c r="T45" s="56">
        <v>10.56</v>
      </c>
      <c r="U45" s="55"/>
      <c r="V45" s="56"/>
      <c r="W45" s="56"/>
      <c r="X45" s="57">
        <v>-17.7</v>
      </c>
      <c r="Y45" s="57">
        <v>-14.3</v>
      </c>
      <c r="Z45" s="55"/>
      <c r="AA45" s="57"/>
      <c r="AB45" s="57"/>
      <c r="AC45" s="58">
        <v>2620.0169999999998</v>
      </c>
    </row>
    <row r="46" spans="1:31" ht="14.1" customHeight="1" x14ac:dyDescent="0.25">
      <c r="A46" s="53">
        <f t="shared" si="0"/>
        <v>42735</v>
      </c>
      <c r="B46" s="54"/>
      <c r="C46" s="54"/>
      <c r="D46" s="54"/>
      <c r="E46" s="54"/>
      <c r="F46" s="54"/>
      <c r="G46" s="54"/>
      <c r="H46" s="54"/>
      <c r="I46" s="54"/>
      <c r="J46" s="54"/>
      <c r="K46" s="54"/>
      <c r="L46" s="54"/>
      <c r="M46" s="54"/>
      <c r="N46" s="54"/>
      <c r="O46" s="55">
        <v>8195</v>
      </c>
      <c r="P46" s="56">
        <v>34.310899999999997</v>
      </c>
      <c r="Q46" s="56">
        <v>9.5299999999999994</v>
      </c>
      <c r="R46" s="55">
        <v>9079</v>
      </c>
      <c r="S46" s="56">
        <v>38.012099999999997</v>
      </c>
      <c r="T46" s="56">
        <v>10.56</v>
      </c>
      <c r="U46" s="55"/>
      <c r="V46" s="56"/>
      <c r="W46" s="56"/>
      <c r="X46" s="57"/>
      <c r="Y46" s="57"/>
      <c r="Z46" s="62"/>
      <c r="AA46" s="63"/>
      <c r="AB46" s="63"/>
      <c r="AC46" s="58">
        <f>2540.359-452.392</f>
        <v>2087.9670000000001</v>
      </c>
    </row>
    <row r="47" spans="1:31" ht="14.1" customHeight="1" x14ac:dyDescent="0.25">
      <c r="A47" s="64" t="s">
        <v>63</v>
      </c>
      <c r="B47" s="64"/>
      <c r="C47" s="64"/>
      <c r="D47" s="64"/>
      <c r="E47" s="64"/>
      <c r="F47" s="64"/>
      <c r="G47" s="64"/>
      <c r="H47" s="64"/>
      <c r="I47" s="64"/>
      <c r="J47" s="64"/>
      <c r="K47" s="64"/>
      <c r="L47" s="64"/>
      <c r="M47" s="64"/>
      <c r="N47" s="64"/>
      <c r="O47" s="65">
        <f t="shared" ref="O47:T47" si="1">AVERAGE(O16:O46)</f>
        <v>8192.0645161290322</v>
      </c>
      <c r="P47" s="66">
        <f t="shared" si="1"/>
        <v>34.305199999999985</v>
      </c>
      <c r="Q47" s="66">
        <f t="shared" si="1"/>
        <v>9.5264516129032231</v>
      </c>
      <c r="R47" s="65">
        <f t="shared" si="1"/>
        <v>9075.9354838709678</v>
      </c>
      <c r="S47" s="66">
        <f t="shared" si="1"/>
        <v>38.001480645161273</v>
      </c>
      <c r="T47" s="66">
        <f t="shared" si="1"/>
        <v>10.55645161290323</v>
      </c>
      <c r="U47" s="67" t="s">
        <v>64</v>
      </c>
      <c r="V47" s="67"/>
      <c r="W47" s="67"/>
      <c r="X47" s="67"/>
      <c r="Y47" s="67"/>
      <c r="Z47" s="67"/>
      <c r="AA47" s="67"/>
      <c r="AB47" s="68">
        <f>SUM(AC16:AC46)</f>
        <v>79620.929000000004</v>
      </c>
      <c r="AC47" s="68"/>
      <c r="AE47" s="69">
        <f>SUM(AC16:AC46)</f>
        <v>79620.929000000004</v>
      </c>
    </row>
    <row r="48" spans="1:31" ht="14.1" customHeight="1" x14ac:dyDescent="0.25">
      <c r="A48" s="70"/>
      <c r="B48" s="70"/>
      <c r="C48" s="70"/>
      <c r="D48" s="70"/>
      <c r="E48" s="70"/>
      <c r="F48" s="70"/>
      <c r="G48" s="70"/>
      <c r="H48" s="70"/>
      <c r="I48" s="70"/>
      <c r="J48" s="70"/>
      <c r="K48" s="70"/>
      <c r="L48" s="70"/>
      <c r="M48" s="70"/>
      <c r="N48" s="70"/>
      <c r="O48" s="71"/>
      <c r="P48" s="72"/>
      <c r="Q48" s="73"/>
      <c r="R48" s="73"/>
      <c r="S48" s="73"/>
      <c r="T48" s="73"/>
      <c r="U48" s="67" t="s">
        <v>65</v>
      </c>
      <c r="V48" s="67"/>
      <c r="W48" s="67"/>
      <c r="X48" s="67"/>
      <c r="Y48" s="67"/>
      <c r="Z48" s="67"/>
      <c r="AA48" s="67"/>
      <c r="AB48" s="68">
        <v>0.98699999999999999</v>
      </c>
      <c r="AC48" s="68"/>
      <c r="AD48" s="74"/>
      <c r="AE48" s="75" t="s">
        <v>66</v>
      </c>
    </row>
    <row r="49" spans="1:33" ht="14.1" customHeight="1" x14ac:dyDescent="0.25">
      <c r="A49" s="70"/>
      <c r="B49" s="70"/>
      <c r="C49" s="70"/>
      <c r="D49" s="70"/>
      <c r="E49" s="70"/>
      <c r="F49" s="70"/>
      <c r="G49" s="70"/>
      <c r="H49" s="70"/>
      <c r="I49" s="70"/>
      <c r="J49" s="70"/>
      <c r="K49" s="70"/>
      <c r="L49" s="70"/>
      <c r="M49" s="70"/>
      <c r="N49" s="70"/>
      <c r="O49" s="71"/>
      <c r="P49" s="72"/>
      <c r="Q49" s="76"/>
      <c r="R49" s="76"/>
      <c r="S49" s="76"/>
      <c r="T49" s="76"/>
      <c r="U49" s="77" t="s">
        <v>67</v>
      </c>
      <c r="V49" s="77"/>
      <c r="W49" s="77"/>
      <c r="X49" s="77"/>
      <c r="Y49" s="77"/>
      <c r="Z49" s="77"/>
      <c r="AA49" s="77"/>
      <c r="AB49" s="78">
        <f>AB47-AB48</f>
        <v>79619.94200000001</v>
      </c>
      <c r="AC49" s="78"/>
    </row>
    <row r="50" spans="1:33" ht="14.1" customHeight="1" x14ac:dyDescent="0.25">
      <c r="A50" s="70"/>
      <c r="B50" s="70"/>
      <c r="C50" s="70"/>
      <c r="D50" s="70"/>
      <c r="E50" s="70"/>
      <c r="F50" s="70"/>
      <c r="G50" s="70"/>
      <c r="H50" s="70"/>
      <c r="I50" s="70"/>
      <c r="J50" s="70"/>
      <c r="K50" s="70"/>
      <c r="L50" s="70"/>
      <c r="M50" s="70"/>
      <c r="N50" s="70"/>
      <c r="O50" s="71"/>
      <c r="P50" s="72"/>
      <c r="Q50" s="76"/>
      <c r="R50" s="76"/>
      <c r="S50" s="76"/>
      <c r="T50" s="76"/>
      <c r="U50" s="76"/>
      <c r="V50" s="76"/>
      <c r="W50" s="76"/>
      <c r="X50" s="76"/>
      <c r="Y50" s="76"/>
      <c r="Z50" s="76"/>
      <c r="AA50" s="76"/>
      <c r="AB50" s="76"/>
      <c r="AC50" s="79"/>
    </row>
    <row r="51" spans="1:33" ht="12.6" customHeight="1" x14ac:dyDescent="0.25">
      <c r="A51" s="70"/>
      <c r="B51" s="70"/>
      <c r="C51" s="70"/>
      <c r="D51" s="70"/>
      <c r="E51" s="70"/>
      <c r="F51" s="70"/>
      <c r="G51" s="70"/>
      <c r="H51" s="70"/>
      <c r="I51" s="70"/>
      <c r="J51" s="70"/>
      <c r="K51" s="70"/>
      <c r="L51" s="70"/>
      <c r="M51" s="70"/>
      <c r="N51" s="70"/>
      <c r="O51" s="71"/>
      <c r="P51" s="72"/>
      <c r="Q51" s="76"/>
      <c r="R51" s="76"/>
      <c r="S51" s="76"/>
      <c r="T51" s="76"/>
      <c r="U51" s="76"/>
      <c r="V51" s="76"/>
      <c r="W51" s="76"/>
      <c r="X51" s="76"/>
      <c r="Y51" s="76"/>
      <c r="Z51" s="76"/>
      <c r="AA51" s="76"/>
      <c r="AB51" s="76"/>
      <c r="AC51" s="76"/>
      <c r="AD51" s="76"/>
      <c r="AE51" s="76"/>
      <c r="AF51" s="76"/>
      <c r="AG51" s="76"/>
    </row>
    <row r="52" spans="1:33" ht="15.75" customHeight="1" x14ac:dyDescent="0.25">
      <c r="A52" s="80" t="s">
        <v>68</v>
      </c>
      <c r="B52" s="80"/>
      <c r="C52" s="80"/>
      <c r="D52" s="80"/>
      <c r="E52" s="80"/>
      <c r="F52" s="80"/>
      <c r="G52" s="80"/>
      <c r="H52" s="80"/>
      <c r="I52" s="76"/>
      <c r="J52" s="76"/>
      <c r="K52" s="76"/>
      <c r="M52" s="81" t="s">
        <v>69</v>
      </c>
      <c r="N52" s="81"/>
      <c r="O52" s="81"/>
      <c r="P52" s="81"/>
    </row>
    <row r="53" spans="1:33" ht="15.75" customHeight="1" x14ac:dyDescent="0.25">
      <c r="A53" s="80" t="s">
        <v>70</v>
      </c>
      <c r="B53" s="80"/>
      <c r="C53" s="80"/>
      <c r="D53" s="80"/>
      <c r="E53" s="80"/>
      <c r="F53" s="80"/>
      <c r="G53" s="80"/>
      <c r="H53" s="80"/>
      <c r="I53" s="76"/>
      <c r="J53" s="76"/>
      <c r="K53" s="76"/>
      <c r="M53" s="81" t="s">
        <v>71</v>
      </c>
      <c r="N53" s="81"/>
      <c r="O53" s="81"/>
      <c r="P53" s="81"/>
    </row>
    <row r="54" spans="1:33" ht="15.75" x14ac:dyDescent="0.25">
      <c r="A54" s="80" t="s">
        <v>72</v>
      </c>
      <c r="B54" s="80"/>
      <c r="C54" s="80"/>
      <c r="D54" s="80"/>
      <c r="E54" s="80"/>
      <c r="F54" s="80"/>
      <c r="G54" s="80"/>
      <c r="H54" s="80"/>
      <c r="I54" s="76"/>
      <c r="J54" s="76"/>
      <c r="K54" s="76"/>
      <c r="M54" s="81" t="s">
        <v>73</v>
      </c>
      <c r="N54" s="81"/>
      <c r="O54" s="81"/>
      <c r="P54" s="81"/>
    </row>
    <row r="58" spans="1:33" x14ac:dyDescent="0.25">
      <c r="L58" s="82"/>
    </row>
  </sheetData>
  <mergeCells count="56">
    <mergeCell ref="A53:H53"/>
    <mergeCell ref="M53:P53"/>
    <mergeCell ref="A54:H54"/>
    <mergeCell ref="M54:P54"/>
    <mergeCell ref="AB47:AC47"/>
    <mergeCell ref="U48:AA48"/>
    <mergeCell ref="AB48:AC48"/>
    <mergeCell ref="U49:AA49"/>
    <mergeCell ref="AB49:AC49"/>
    <mergeCell ref="A52:H52"/>
    <mergeCell ref="M52:P52"/>
    <mergeCell ref="O13:T13"/>
    <mergeCell ref="U13:W13"/>
    <mergeCell ref="X14:X15"/>
    <mergeCell ref="Y14:Y15"/>
    <mergeCell ref="O15:W15"/>
    <mergeCell ref="A47:N47"/>
    <mergeCell ref="U47:AA47"/>
    <mergeCell ref="I13:I14"/>
    <mergeCell ref="J13:J14"/>
    <mergeCell ref="K13:K14"/>
    <mergeCell ref="L13:L14"/>
    <mergeCell ref="M13:M14"/>
    <mergeCell ref="N13:N15"/>
    <mergeCell ref="AA12:AA15"/>
    <mergeCell ref="AB12:AB15"/>
    <mergeCell ref="AC12:AC15"/>
    <mergeCell ref="B13:B14"/>
    <mergeCell ref="C13:C14"/>
    <mergeCell ref="D13:D14"/>
    <mergeCell ref="E13:E14"/>
    <mergeCell ref="F13:F14"/>
    <mergeCell ref="G13:G14"/>
    <mergeCell ref="H13:H14"/>
    <mergeCell ref="A8:AB8"/>
    <mergeCell ref="D9:Z9"/>
    <mergeCell ref="G10:I10"/>
    <mergeCell ref="J10:M10"/>
    <mergeCell ref="O10:R10"/>
    <mergeCell ref="A12:A15"/>
    <mergeCell ref="B12:M12"/>
    <mergeCell ref="N12:W12"/>
    <mergeCell ref="X12:Y13"/>
    <mergeCell ref="Z12:Z15"/>
    <mergeCell ref="A3:G3"/>
    <mergeCell ref="I3:S3"/>
    <mergeCell ref="X3:AB3"/>
    <mergeCell ref="X4:AB4"/>
    <mergeCell ref="A6:V6"/>
    <mergeCell ref="A7:AB7"/>
    <mergeCell ref="A1:G1"/>
    <mergeCell ref="J1:S1"/>
    <mergeCell ref="Z1:AC1"/>
    <mergeCell ref="A2:G2"/>
    <mergeCell ref="I2:S2"/>
    <mergeCell ref="V2:AB2"/>
  </mergeCells>
  <pageMargins left="0.19685039370078741" right="0.19685039370078741" top="0.59055118110236227" bottom="0.19685039370078741"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01-1</vt:lpstr>
      <vt:lpstr>'01-1'!Область_печати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Савченко</dc:creator>
  <cp:lastModifiedBy>Савченко</cp:lastModifiedBy>
  <dcterms:created xsi:type="dcterms:W3CDTF">2017-01-04T11:20:11Z</dcterms:created>
  <dcterms:modified xsi:type="dcterms:W3CDTF">2017-01-04T11:20:18Z</dcterms:modified>
</cp:coreProperties>
</file>