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D11" i="4" l="1"/>
  <c r="AE11" i="4" s="1"/>
  <c r="AD12" i="4"/>
  <c r="AE12" i="4" s="1"/>
  <c r="AD13" i="4"/>
  <c r="AE13" i="4" s="1"/>
  <c r="AD14" i="4"/>
  <c r="AE14" i="4" s="1"/>
  <c r="AD15" i="4"/>
  <c r="AE15" i="4" s="1"/>
  <c r="AD16" i="4"/>
  <c r="AE16" i="4" s="1"/>
  <c r="AD17" i="4"/>
  <c r="AE17" i="4" s="1"/>
  <c r="AD18" i="4"/>
  <c r="AE18" i="4" s="1"/>
  <c r="AD19" i="4"/>
  <c r="AE19" i="4" s="1"/>
  <c r="AD20" i="4"/>
  <c r="AE20" i="4" s="1"/>
  <c r="AD21" i="4"/>
  <c r="AE21" i="4" s="1"/>
  <c r="AD22" i="4"/>
  <c r="AE22" i="4" s="1"/>
  <c r="AD23" i="4"/>
  <c r="AE23" i="4" s="1"/>
  <c r="AD24" i="4"/>
  <c r="AE24" i="4" s="1"/>
  <c r="AD25" i="4"/>
  <c r="AE25" i="4" s="1"/>
  <c r="AD26" i="4"/>
  <c r="AE26" i="4" s="1"/>
  <c r="AD27" i="4"/>
  <c r="AE27" i="4" s="1"/>
  <c r="AD28" i="4"/>
  <c r="AE28" i="4" s="1"/>
  <c r="AD29" i="4"/>
  <c r="AE29" i="4" s="1"/>
  <c r="AD30" i="4"/>
  <c r="AE30" i="4" s="1"/>
  <c r="AD31" i="4"/>
  <c r="AE31" i="4" s="1"/>
  <c r="AD32" i="4"/>
  <c r="AE32" i="4" s="1"/>
  <c r="AD33" i="4"/>
  <c r="AE33" i="4" s="1"/>
  <c r="AD34" i="4"/>
  <c r="AE34" i="4" s="1"/>
  <c r="AD35" i="4"/>
  <c r="AE35" i="4" s="1"/>
  <c r="AD36" i="4"/>
  <c r="AE36" i="4" s="1"/>
  <c r="AD37" i="4"/>
  <c r="AE37" i="4" s="1"/>
  <c r="AD38" i="4"/>
  <c r="AE38" i="4" s="1"/>
  <c r="AD39" i="4"/>
  <c r="AE39" i="4" s="1"/>
  <c r="AD40" i="4"/>
  <c r="AE40" i="4" s="1"/>
  <c r="O42" i="4"/>
  <c r="W26" i="4" l="1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T42" i="4" l="1"/>
  <c r="S42" i="4"/>
  <c r="R42" i="4"/>
  <c r="P42" i="4"/>
  <c r="AE41" i="4"/>
  <c r="AD41" i="4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<sst xmlns="http://schemas.openxmlformats.org/spreadsheetml/2006/main" count="67" uniqueCount="61">
  <si>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</si>
  <si>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</si>
  <si>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</si>
  <si>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</si>
  <si>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</si>
  <si>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</si>
  <si>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</si>
  <si>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</si>
  <si>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</si>
  <si>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</si>
  <si>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</si>
  <si>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</si>
  <si>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</si>
  <si>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</si>
  <si>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</si>
  <si>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</si>
  <si>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</si>
  <si>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</si>
  <si>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</si>
  <si>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</si>
  <si>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</si>
  <si>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</si>
  <si>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</si>
  <si>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</si>
  <si>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</si>
  <si>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</si>
  <si>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</si>
  <si>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</si>
  <si>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</si>
  <si>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</si>
  <si>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</si>
  <si>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</si>
  <si>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</si>
  <si>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</si>
  <si>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</si>
  <si>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</si>
  <si>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</si>
  <si>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</si>
  <si>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</si>
  <si>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</si>
  <si>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</si>
  <si>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</si>
  <si>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</si>
  <si>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</si>
  <si>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</si>
  <si>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</si>
  <si>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</si>
  <si>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</si>
  <si>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Зикін М.В.</t>
  </si>
  <si>
    <t>Носачова Л.М.</t>
  </si>
  <si>
    <t>Пець А.Л.</t>
  </si>
  <si>
    <t>Філія "УМГ "Харківтрансгаз"</t>
  </si>
  <si>
    <t xml:space="preserve"> Куп'янське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</si>
  <si>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100-360/2015 </t>
    </r>
    <r>
      <rPr>
        <sz val="8"/>
        <rFont val="Arial"/>
        <family val="2"/>
        <charset val="204"/>
      </rPr>
      <t xml:space="preserve"> чинне до 20.12.2018</t>
    </r>
    <r>
      <rPr>
        <b/>
        <sz val="8"/>
        <rFont val="Arial"/>
        <family val="2"/>
        <charset val="204"/>
      </rPr>
      <t xml:space="preserve"> р.</t>
    </r>
  </si>
  <si>
    <t>газопроводу  Острогозьк -Шебелинка</t>
  </si>
  <si>
    <t>за період з 01 по 30  листопада 2016 р.</t>
  </si>
  <si>
    <t>Керівник Куп'янського ЛВУМГ_____________________________________________________________________________________________________________________________________________________</t>
  </si>
  <si>
    <t>Керівник лабораторії  Куп'янського ЛВУМГ___________________________________________________________________________________________________</t>
  </si>
  <si>
    <t>Керівник служби ГВіМ  Куп'янського ЛВУМГ_________________________________________________________________________________________________</t>
  </si>
  <si>
    <t>маршрут  № 618</t>
  </si>
  <si>
    <t>переданого Куп'янським ЛВУМГ  та прийнятого  ДП"Укравтогаз" по АГРС-АГНКС м.Куп'янськ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</si>
</sst>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6" fontId="2" fillId="0" borderId="6" xfId="0" applyNumberFormat="1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4" fontId="2" fillId="0" borderId="6" xfId="0" applyNumberFormat="1" applyFont="1" applyBorder="1" applyAlignment="1" applyProtection="1">
      <alignment horizontal="center" wrapText="1"/>
      <protection locked="0"/>
    </xf>
    <xf numFmtId="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topLeftCell="J25" zoomScaleNormal="70" zoomScaleSheetLayoutView="100" workbookViewId="0">
      <selection activeCell="AC45" sqref="AC45"/>
    </sheetView>
  </sheetViews>
  <sheetFormatPr defaultRowHeight="15" x14ac:dyDescent="0.25"/>
  <cols>
    <col min="1" max="1" width="4.85546875" style="1" customWidth="1"/>
    <col min="2" max="14" width="7.28515625" style="1" customWidth="1"/>
    <col min="15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20</v>
      </c>
      <c r="B1" s="2"/>
      <c r="C1" s="2"/>
      <c r="D1" s="2"/>
      <c r="M1" s="15" t="s">
        <v>4</v>
      </c>
    </row>
    <row r="2" spans="1:34" x14ac:dyDescent="0.25">
      <c r="A2" s="13" t="s">
        <v>51</v>
      </c>
      <c r="B2" s="2"/>
      <c r="C2" s="14"/>
      <c r="D2" s="2"/>
      <c r="F2" s="2"/>
      <c r="G2" s="2"/>
      <c r="H2" s="2"/>
      <c r="I2" s="2"/>
      <c r="J2" s="2"/>
      <c r="K2" s="3" t="s">
        <v>60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34" ht="13.5" customHeight="1" x14ac:dyDescent="0.25">
      <c r="A3" s="13" t="s">
        <v>52</v>
      </c>
      <c r="C3" s="3"/>
      <c r="F3" s="2"/>
      <c r="G3" s="2"/>
      <c r="H3" s="2"/>
      <c r="I3" s="2"/>
      <c r="J3" s="2"/>
      <c r="K3" s="3" t="s">
        <v>54</v>
      </c>
      <c r="Z3" s="16"/>
      <c r="AA3" s="16"/>
      <c r="AB3" s="16"/>
      <c r="AC3" s="16"/>
    </row>
    <row r="4" spans="1:34" x14ac:dyDescent="0.25">
      <c r="A4" s="12" t="s">
        <v>21</v>
      </c>
      <c r="G4" s="2"/>
      <c r="H4" s="2"/>
      <c r="I4" s="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59</v>
      </c>
      <c r="Z4" s="16"/>
      <c r="AA4" s="16"/>
      <c r="AB4" s="16"/>
      <c r="AC4" s="16"/>
    </row>
    <row r="5" spans="1:34" x14ac:dyDescent="0.25">
      <c r="A5" s="12" t="s">
        <v>53</v>
      </c>
      <c r="F5" s="2"/>
      <c r="G5" s="2"/>
      <c r="H5" s="2"/>
      <c r="M5" s="16"/>
      <c r="O5" s="16"/>
      <c r="P5" s="16"/>
      <c r="Q5" s="16"/>
      <c r="R5" s="16"/>
      <c r="S5" s="16"/>
      <c r="V5" s="16"/>
      <c r="W5" s="3" t="s">
        <v>55</v>
      </c>
      <c r="X5" s="16"/>
      <c r="Y5" s="16"/>
      <c r="Z5" s="16"/>
    </row>
    <row r="6" spans="1:34" ht="5.25" customHeight="1" x14ac:dyDescent="0.25"/>
    <row r="7" spans="1:34" ht="26.25" customHeight="1" x14ac:dyDescent="0.25">
      <c r="A7" s="50" t="s">
        <v>0</v>
      </c>
      <c r="B7" s="65" t="s">
        <v>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70" t="s">
        <v>30</v>
      </c>
      <c r="O7" s="71"/>
      <c r="P7" s="71"/>
      <c r="Q7" s="71"/>
      <c r="R7" s="71"/>
      <c r="S7" s="71"/>
      <c r="T7" s="71"/>
      <c r="U7" s="71"/>
      <c r="V7" s="71"/>
      <c r="W7" s="72"/>
      <c r="X7" s="61" t="s">
        <v>25</v>
      </c>
      <c r="Y7" s="73" t="s">
        <v>2</v>
      </c>
      <c r="Z7" s="62" t="s">
        <v>17</v>
      </c>
      <c r="AA7" s="62" t="s">
        <v>18</v>
      </c>
      <c r="AB7" s="61" t="s">
        <v>19</v>
      </c>
      <c r="AC7" s="61" t="s">
        <v>16</v>
      </c>
    </row>
    <row r="8" spans="1:34" ht="16.5" customHeight="1" x14ac:dyDescent="0.25">
      <c r="A8" s="46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0" t="s">
        <v>26</v>
      </c>
      <c r="O8" s="30" t="s">
        <v>28</v>
      </c>
      <c r="P8" s="30"/>
      <c r="Q8" s="30"/>
      <c r="R8" s="30"/>
      <c r="S8" s="30"/>
      <c r="T8" s="30"/>
      <c r="U8" s="30"/>
      <c r="V8" s="30" t="s">
        <v>29</v>
      </c>
      <c r="W8" s="31"/>
      <c r="X8" s="61"/>
      <c r="Y8" s="73"/>
      <c r="Z8" s="62"/>
      <c r="AA8" s="62"/>
      <c r="AB8" s="61"/>
      <c r="AC8" s="63"/>
    </row>
    <row r="9" spans="1:34" ht="15" customHeight="1" x14ac:dyDescent="0.25">
      <c r="A9" s="46"/>
      <c r="B9" s="64" t="s">
        <v>33</v>
      </c>
      <c r="C9" s="46" t="s">
        <v>34</v>
      </c>
      <c r="D9" s="46" t="s">
        <v>35</v>
      </c>
      <c r="E9" s="46" t="s">
        <v>40</v>
      </c>
      <c r="F9" s="46" t="s">
        <v>41</v>
      </c>
      <c r="G9" s="46" t="s">
        <v>38</v>
      </c>
      <c r="H9" s="46" t="s">
        <v>42</v>
      </c>
      <c r="I9" s="46" t="s">
        <v>39</v>
      </c>
      <c r="J9" s="46" t="s">
        <v>37</v>
      </c>
      <c r="K9" s="46" t="s">
        <v>36</v>
      </c>
      <c r="L9" s="46" t="s">
        <v>43</v>
      </c>
      <c r="M9" s="48" t="s">
        <v>44</v>
      </c>
      <c r="N9" s="46"/>
      <c r="O9" s="59" t="s">
        <v>31</v>
      </c>
      <c r="P9" s="47" t="s">
        <v>10</v>
      </c>
      <c r="Q9" s="61" t="s">
        <v>11</v>
      </c>
      <c r="R9" s="50" t="s">
        <v>32</v>
      </c>
      <c r="S9" s="46" t="s">
        <v>12</v>
      </c>
      <c r="T9" s="48" t="s">
        <v>13</v>
      </c>
      <c r="U9" s="50" t="s">
        <v>27</v>
      </c>
      <c r="V9" s="46" t="s">
        <v>14</v>
      </c>
      <c r="W9" s="50" t="s">
        <v>15</v>
      </c>
      <c r="X9" s="61"/>
      <c r="Y9" s="73"/>
      <c r="Z9" s="62"/>
      <c r="AA9" s="62"/>
      <c r="AB9" s="61"/>
      <c r="AC9" s="63"/>
    </row>
    <row r="10" spans="1:34" ht="92.25" customHeight="1" x14ac:dyDescent="0.25">
      <c r="A10" s="47"/>
      <c r="B10" s="5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9"/>
      <c r="N10" s="47"/>
      <c r="O10" s="60"/>
      <c r="P10" s="61"/>
      <c r="Q10" s="61"/>
      <c r="R10" s="47"/>
      <c r="S10" s="47"/>
      <c r="T10" s="49"/>
      <c r="U10" s="47"/>
      <c r="V10" s="47"/>
      <c r="W10" s="47"/>
      <c r="X10" s="61"/>
      <c r="Y10" s="73"/>
      <c r="Z10" s="62"/>
      <c r="AA10" s="62"/>
      <c r="AB10" s="61"/>
      <c r="AC10" s="63"/>
    </row>
    <row r="11" spans="1:34" x14ac:dyDescent="0.25">
      <c r="A11" s="20">
        <v>1</v>
      </c>
      <c r="B11" s="22">
        <v>95.885000000000005</v>
      </c>
      <c r="C11" s="10">
        <v>2.2974000000000001</v>
      </c>
      <c r="D11" s="10">
        <v>0.72540000000000004</v>
      </c>
      <c r="E11" s="10">
        <v>0.1177</v>
      </c>
      <c r="F11" s="10">
        <v>0.11509999999999999</v>
      </c>
      <c r="G11" s="10">
        <v>2.3E-3</v>
      </c>
      <c r="H11" s="10">
        <v>1.55E-2</v>
      </c>
      <c r="I11" s="10">
        <v>1.09E-2</v>
      </c>
      <c r="J11" s="10">
        <v>9.4999999999999998E-3</v>
      </c>
      <c r="K11" s="10">
        <v>1.24E-2</v>
      </c>
      <c r="L11" s="10">
        <v>0.63360000000000005</v>
      </c>
      <c r="M11" s="10">
        <v>0.1754</v>
      </c>
      <c r="N11" s="10">
        <v>0.70050000000000001</v>
      </c>
      <c r="O11" s="20"/>
      <c r="P11" s="11">
        <v>34.35</v>
      </c>
      <c r="Q11" s="23">
        <f>P11/3.6</f>
        <v>9.5416666666666661</v>
      </c>
      <c r="R11" s="20"/>
      <c r="S11" s="11">
        <v>38.076000000000001</v>
      </c>
      <c r="T11" s="23">
        <f>S11/3.6</f>
        <v>10.576666666666666</v>
      </c>
      <c r="U11" s="11"/>
      <c r="V11" s="20">
        <v>49.93</v>
      </c>
      <c r="W11" s="23">
        <f>V11/3.6</f>
        <v>13.869444444444444</v>
      </c>
      <c r="X11" s="20">
        <v>-26.6</v>
      </c>
      <c r="Y11" s="20">
        <v>-20.100000000000001</v>
      </c>
      <c r="Z11" s="24"/>
      <c r="AA11" s="24"/>
      <c r="AB11" s="34"/>
      <c r="AC11" s="11">
        <v>3.3884099999999999</v>
      </c>
      <c r="AD11" s="17">
        <f>SUM(B11:M11)+$K$42+$N$42</f>
        <v>100.00020000000001</v>
      </c>
      <c r="AE11" s="18" t="str">
        <f>IF(AD11=100,"ОК"," ")</f>
        <v xml:space="preserve"> </v>
      </c>
      <c r="AF11" s="8"/>
      <c r="AG11" s="8"/>
      <c r="AH11" s="8"/>
    </row>
    <row r="12" spans="1:34" x14ac:dyDescent="0.25">
      <c r="A12" s="20">
        <v>2</v>
      </c>
      <c r="B12" s="22">
        <v>95.847499999999997</v>
      </c>
      <c r="C12" s="10">
        <v>2.3311000000000002</v>
      </c>
      <c r="D12" s="10">
        <v>0.72160000000000002</v>
      </c>
      <c r="E12" s="10">
        <v>0.1158</v>
      </c>
      <c r="F12" s="10">
        <v>0.11210000000000001</v>
      </c>
      <c r="G12" s="10">
        <v>3.3E-3</v>
      </c>
      <c r="H12" s="10">
        <v>1.5800000000000002E-2</v>
      </c>
      <c r="I12" s="10">
        <v>9.9000000000000008E-3</v>
      </c>
      <c r="J12" s="10">
        <v>8.8000000000000005E-3</v>
      </c>
      <c r="K12" s="10">
        <v>1.21E-2</v>
      </c>
      <c r="L12" s="10">
        <v>0.64410000000000001</v>
      </c>
      <c r="M12" s="10">
        <v>0.1779</v>
      </c>
      <c r="N12" s="10">
        <v>0.70069999999999999</v>
      </c>
      <c r="O12" s="20"/>
      <c r="P12" s="20">
        <v>34.35</v>
      </c>
      <c r="Q12" s="23">
        <f t="shared" ref="Q12:Q26" si="0">P12/3.6</f>
        <v>9.5416666666666661</v>
      </c>
      <c r="R12" s="20"/>
      <c r="S12" s="20">
        <v>38.07</v>
      </c>
      <c r="T12" s="23">
        <f t="shared" ref="T12:T26" si="1">S12/3.6</f>
        <v>10.574999999999999</v>
      </c>
      <c r="U12" s="20"/>
      <c r="V12" s="20">
        <v>49.92</v>
      </c>
      <c r="W12" s="23">
        <f t="shared" ref="W12:W26" si="2">V12/3.6</f>
        <v>13.866666666666667</v>
      </c>
      <c r="X12" s="20">
        <v>-26.3</v>
      </c>
      <c r="Y12" s="20">
        <v>-19.5</v>
      </c>
      <c r="Z12" s="24"/>
      <c r="AA12" s="24"/>
      <c r="AB12" s="34"/>
      <c r="AC12" s="11">
        <v>3.4498500000000001</v>
      </c>
      <c r="AD12" s="17">
        <f t="shared" ref="AD12:AD41" si="3">SUM(B12:M12)+$K$42+$N$42</f>
        <v>99.999999999999972</v>
      </c>
      <c r="AE12" s="18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22">
        <v>95.927700000000002</v>
      </c>
      <c r="C13" s="10">
        <v>2.2797999999999998</v>
      </c>
      <c r="D13" s="10">
        <v>0.70630000000000004</v>
      </c>
      <c r="E13" s="10">
        <v>0.1138</v>
      </c>
      <c r="F13" s="10">
        <v>0.1109</v>
      </c>
      <c r="G13" s="10">
        <v>1.2999999999999999E-3</v>
      </c>
      <c r="H13" s="10">
        <v>1.4800000000000001E-2</v>
      </c>
      <c r="I13" s="10">
        <v>1.0999999999999999E-2</v>
      </c>
      <c r="J13" s="10">
        <v>1.1299999999999999E-2</v>
      </c>
      <c r="K13" s="10">
        <v>1.0500000000000001E-2</v>
      </c>
      <c r="L13" s="10">
        <v>0.63629999999999998</v>
      </c>
      <c r="M13" s="10">
        <v>0.17630000000000001</v>
      </c>
      <c r="N13" s="10">
        <v>0.70009999999999994</v>
      </c>
      <c r="O13" s="20"/>
      <c r="P13" s="20">
        <v>34.33</v>
      </c>
      <c r="Q13" s="23">
        <f t="shared" si="0"/>
        <v>9.5361111111111097</v>
      </c>
      <c r="R13" s="20"/>
      <c r="S13" s="20">
        <v>38.049999999999997</v>
      </c>
      <c r="T13" s="23">
        <f t="shared" si="1"/>
        <v>10.569444444444443</v>
      </c>
      <c r="U13" s="20"/>
      <c r="V13" s="20">
        <v>49.91</v>
      </c>
      <c r="W13" s="23">
        <f t="shared" si="2"/>
        <v>13.863888888888887</v>
      </c>
      <c r="X13" s="20">
        <v>-20.2</v>
      </c>
      <c r="Y13" s="20">
        <v>-11.8</v>
      </c>
      <c r="Z13" s="24"/>
      <c r="AA13" s="24"/>
      <c r="AB13" s="34"/>
      <c r="AC13" s="11">
        <v>3.1478600000000001</v>
      </c>
      <c r="AD13" s="17">
        <f t="shared" si="3"/>
        <v>99.999999999999986</v>
      </c>
      <c r="AE13" s="18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22">
        <v>95.918099999999995</v>
      </c>
      <c r="C14" s="10">
        <v>2.2875999999999999</v>
      </c>
      <c r="D14" s="10">
        <v>0.70720000000000005</v>
      </c>
      <c r="E14" s="10">
        <v>0.11260000000000001</v>
      </c>
      <c r="F14" s="10">
        <v>0.1089</v>
      </c>
      <c r="G14" s="10">
        <v>3.3E-3</v>
      </c>
      <c r="H14" s="10">
        <v>1.6299999999999999E-2</v>
      </c>
      <c r="I14" s="10">
        <v>1.03E-2</v>
      </c>
      <c r="J14" s="10">
        <v>7.9000000000000008E-3</v>
      </c>
      <c r="K14" s="10">
        <v>1.2699999999999999E-2</v>
      </c>
      <c r="L14" s="10">
        <v>0.64200000000000002</v>
      </c>
      <c r="M14" s="10">
        <v>0.17299999999999999</v>
      </c>
      <c r="N14" s="10">
        <v>0.70009999999999994</v>
      </c>
      <c r="O14" s="20"/>
      <c r="P14" s="20">
        <v>34.33</v>
      </c>
      <c r="Q14" s="23">
        <f t="shared" si="0"/>
        <v>9.5361111111111097</v>
      </c>
      <c r="R14" s="20"/>
      <c r="S14" s="20">
        <v>38.049999999999997</v>
      </c>
      <c r="T14" s="23">
        <f t="shared" si="1"/>
        <v>10.569444444444443</v>
      </c>
      <c r="U14" s="20"/>
      <c r="V14" s="20">
        <v>49.91</v>
      </c>
      <c r="W14" s="23">
        <f t="shared" si="2"/>
        <v>13.863888888888887</v>
      </c>
      <c r="X14" s="20">
        <v>-23.8</v>
      </c>
      <c r="Y14" s="20">
        <v>-18.100000000000001</v>
      </c>
      <c r="Z14" s="24">
        <v>0.5</v>
      </c>
      <c r="AA14" s="24">
        <v>5.7</v>
      </c>
      <c r="AB14" s="34"/>
      <c r="AC14" s="11">
        <v>3.7026399999999997</v>
      </c>
      <c r="AD14" s="17">
        <f t="shared" si="3"/>
        <v>99.999899999999997</v>
      </c>
      <c r="AE14" s="18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2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0"/>
      <c r="P15" s="20">
        <v>34.33</v>
      </c>
      <c r="Q15" s="23">
        <f t="shared" si="0"/>
        <v>9.5361111111111097</v>
      </c>
      <c r="R15" s="20"/>
      <c r="S15" s="20">
        <v>38.049999999999997</v>
      </c>
      <c r="T15" s="23">
        <f t="shared" si="1"/>
        <v>10.569444444444443</v>
      </c>
      <c r="U15" s="20"/>
      <c r="V15" s="20">
        <v>49.91</v>
      </c>
      <c r="W15" s="23">
        <f t="shared" si="2"/>
        <v>13.863888888888887</v>
      </c>
      <c r="X15" s="20"/>
      <c r="Y15" s="20"/>
      <c r="Z15" s="24"/>
      <c r="AA15" s="24"/>
      <c r="AB15" s="34"/>
      <c r="AC15" s="11">
        <v>2.4173299999999998</v>
      </c>
      <c r="AD15" s="17">
        <f t="shared" si="3"/>
        <v>0</v>
      </c>
      <c r="AE15" s="18" t="str">
        <f t="shared" si="4"/>
        <v xml:space="preserve"> </v>
      </c>
      <c r="AF15" s="8"/>
      <c r="AG15" s="8"/>
      <c r="AH15" s="8"/>
    </row>
    <row r="16" spans="1:34" x14ac:dyDescent="0.25">
      <c r="A16" s="20">
        <v>6</v>
      </c>
      <c r="B16" s="2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0"/>
      <c r="P16" s="20">
        <v>34.33</v>
      </c>
      <c r="Q16" s="23">
        <f t="shared" si="0"/>
        <v>9.5361111111111097</v>
      </c>
      <c r="R16" s="20"/>
      <c r="S16" s="20">
        <v>38.049999999999997</v>
      </c>
      <c r="T16" s="23">
        <f t="shared" si="1"/>
        <v>10.569444444444443</v>
      </c>
      <c r="U16" s="20"/>
      <c r="V16" s="20">
        <v>49.91</v>
      </c>
      <c r="W16" s="23">
        <f t="shared" si="2"/>
        <v>13.863888888888887</v>
      </c>
      <c r="X16" s="20"/>
      <c r="Y16" s="20"/>
      <c r="Z16" s="24"/>
      <c r="AA16" s="24"/>
      <c r="AB16" s="34"/>
      <c r="AC16" s="11">
        <v>2.1566900000000002</v>
      </c>
      <c r="AD16" s="17">
        <f t="shared" si="3"/>
        <v>0</v>
      </c>
      <c r="AE16" s="18" t="str">
        <f t="shared" si="4"/>
        <v xml:space="preserve"> </v>
      </c>
      <c r="AF16" s="8"/>
      <c r="AG16" s="8"/>
      <c r="AH16" s="8"/>
    </row>
    <row r="17" spans="1:34" x14ac:dyDescent="0.25">
      <c r="A17" s="20">
        <v>7</v>
      </c>
      <c r="B17" s="22">
        <v>95.985900000000001</v>
      </c>
      <c r="C17" s="10">
        <v>2.2494999999999998</v>
      </c>
      <c r="D17" s="10">
        <v>0.69720000000000004</v>
      </c>
      <c r="E17" s="10">
        <v>0.1108</v>
      </c>
      <c r="F17" s="10">
        <v>0.1067</v>
      </c>
      <c r="G17" s="10">
        <v>4.1999999999999997E-3</v>
      </c>
      <c r="H17" s="10">
        <v>1.4800000000000001E-2</v>
      </c>
      <c r="I17" s="10">
        <v>9.7000000000000003E-3</v>
      </c>
      <c r="J17" s="10">
        <v>1.0200000000000001E-2</v>
      </c>
      <c r="K17" s="10">
        <v>1.2800000000000001E-2</v>
      </c>
      <c r="L17" s="10">
        <v>0.62870000000000004</v>
      </c>
      <c r="M17" s="10">
        <v>0.16950000000000001</v>
      </c>
      <c r="N17" s="10">
        <v>0.6996</v>
      </c>
      <c r="O17" s="20"/>
      <c r="P17" s="20">
        <v>34.32</v>
      </c>
      <c r="Q17" s="23">
        <f t="shared" si="0"/>
        <v>9.5333333333333332</v>
      </c>
      <c r="R17" s="20"/>
      <c r="S17" s="20">
        <v>38.04</v>
      </c>
      <c r="T17" s="23">
        <f t="shared" si="1"/>
        <v>10.566666666666666</v>
      </c>
      <c r="U17" s="20"/>
      <c r="V17" s="20">
        <v>49.91</v>
      </c>
      <c r="W17" s="23">
        <f t="shared" si="2"/>
        <v>13.863888888888887</v>
      </c>
      <c r="X17" s="20">
        <v>-25.3</v>
      </c>
      <c r="Y17" s="20">
        <v>-17.8</v>
      </c>
      <c r="Z17" s="24"/>
      <c r="AA17" s="24"/>
      <c r="AB17" s="34"/>
      <c r="AC17" s="11">
        <v>2.95268</v>
      </c>
      <c r="AD17" s="17">
        <f t="shared" si="3"/>
        <v>99.999999999999972</v>
      </c>
      <c r="AE17" s="18" t="str">
        <f t="shared" si="4"/>
        <v>ОК</v>
      </c>
      <c r="AF17" s="8"/>
      <c r="AG17" s="8"/>
      <c r="AH17" s="8"/>
    </row>
    <row r="18" spans="1:34" x14ac:dyDescent="0.25">
      <c r="A18" s="20">
        <v>8</v>
      </c>
      <c r="B18" s="22">
        <v>95.918400000000005</v>
      </c>
      <c r="C18" s="10">
        <v>2.2932000000000001</v>
      </c>
      <c r="D18" s="10">
        <v>0.70440000000000003</v>
      </c>
      <c r="E18" s="10">
        <v>0.1096</v>
      </c>
      <c r="F18" s="10">
        <v>0.1055</v>
      </c>
      <c r="G18" s="10">
        <v>4.1999999999999997E-3</v>
      </c>
      <c r="H18" s="10">
        <v>1.26E-2</v>
      </c>
      <c r="I18" s="10">
        <v>9.1000000000000004E-3</v>
      </c>
      <c r="J18" s="10">
        <v>8.8000000000000005E-3</v>
      </c>
      <c r="K18" s="10">
        <v>1.23E-2</v>
      </c>
      <c r="L18" s="10">
        <v>0.64790000000000003</v>
      </c>
      <c r="M18" s="10">
        <v>0.17399999999999999</v>
      </c>
      <c r="N18" s="10">
        <v>0.69989999999999997</v>
      </c>
      <c r="O18" s="20"/>
      <c r="P18" s="20">
        <v>34.32</v>
      </c>
      <c r="Q18" s="23">
        <f t="shared" si="0"/>
        <v>9.5333333333333332</v>
      </c>
      <c r="R18" s="20"/>
      <c r="S18" s="20">
        <v>38.04</v>
      </c>
      <c r="T18" s="23">
        <f t="shared" si="1"/>
        <v>10.566666666666666</v>
      </c>
      <c r="U18" s="20"/>
      <c r="V18" s="11">
        <v>49.9</v>
      </c>
      <c r="W18" s="23">
        <f t="shared" si="2"/>
        <v>13.861111111111111</v>
      </c>
      <c r="X18" s="20">
        <v>-26.1</v>
      </c>
      <c r="Y18" s="20">
        <v>-19.100000000000001</v>
      </c>
      <c r="Z18" s="24"/>
      <c r="AA18" s="24"/>
      <c r="AB18" s="36">
        <v>0</v>
      </c>
      <c r="AC18" s="11">
        <v>2.6639599999999999</v>
      </c>
      <c r="AD18" s="17">
        <f t="shared" si="3"/>
        <v>100.00000000000003</v>
      </c>
      <c r="AE18" s="18" t="str">
        <f t="shared" si="4"/>
        <v>ОК</v>
      </c>
      <c r="AF18" s="8"/>
      <c r="AG18" s="8"/>
      <c r="AH18" s="8"/>
    </row>
    <row r="19" spans="1:34" x14ac:dyDescent="0.25">
      <c r="A19" s="20">
        <v>9</v>
      </c>
      <c r="B19" s="22">
        <v>95.961200000000005</v>
      </c>
      <c r="C19" s="10">
        <v>2.2662</v>
      </c>
      <c r="D19" s="10">
        <v>0.69950000000000001</v>
      </c>
      <c r="E19" s="10">
        <v>0.10979999999999999</v>
      </c>
      <c r="F19" s="10">
        <v>0.10539999999999999</v>
      </c>
      <c r="G19" s="10">
        <v>3.2000000000000002E-3</v>
      </c>
      <c r="H19" s="10">
        <v>1.41E-2</v>
      </c>
      <c r="I19" s="10">
        <v>9.1999999999999998E-3</v>
      </c>
      <c r="J19" s="10">
        <v>7.6E-3</v>
      </c>
      <c r="K19" s="10">
        <v>1.21E-2</v>
      </c>
      <c r="L19" s="10">
        <v>0.63939999999999997</v>
      </c>
      <c r="M19" s="10">
        <v>0.17230000000000001</v>
      </c>
      <c r="N19" s="10">
        <v>0.6996</v>
      </c>
      <c r="O19" s="20"/>
      <c r="P19" s="20">
        <v>34.31</v>
      </c>
      <c r="Q19" s="23">
        <f t="shared" si="0"/>
        <v>9.5305555555555568</v>
      </c>
      <c r="R19" s="20"/>
      <c r="S19" s="20">
        <v>38.03</v>
      </c>
      <c r="T19" s="23">
        <f t="shared" si="1"/>
        <v>10.563888888888888</v>
      </c>
      <c r="U19" s="20"/>
      <c r="V19" s="11">
        <v>49.9</v>
      </c>
      <c r="W19" s="23">
        <f t="shared" si="2"/>
        <v>13.861111111111111</v>
      </c>
      <c r="X19" s="20">
        <v>-26.8</v>
      </c>
      <c r="Y19" s="20">
        <v>-20.2</v>
      </c>
      <c r="Z19" s="24"/>
      <c r="AA19" s="24"/>
      <c r="AB19" s="37"/>
      <c r="AC19" s="11">
        <v>4.0545499999999999</v>
      </c>
      <c r="AD19" s="17">
        <f t="shared" si="3"/>
        <v>100.00000000000003</v>
      </c>
      <c r="AE19" s="18" t="str">
        <f t="shared" si="4"/>
        <v>ОК</v>
      </c>
      <c r="AF19" s="8"/>
      <c r="AG19" s="8"/>
      <c r="AH19" s="8"/>
    </row>
    <row r="20" spans="1:34" x14ac:dyDescent="0.25">
      <c r="A20" s="20">
        <v>10</v>
      </c>
      <c r="B20" s="22">
        <v>95.951899999999995</v>
      </c>
      <c r="C20" s="10">
        <v>2.2734999999999999</v>
      </c>
      <c r="D20" s="10">
        <v>0.69950000000000001</v>
      </c>
      <c r="E20" s="10">
        <v>0.10829999999999999</v>
      </c>
      <c r="F20" s="10">
        <v>0.1038</v>
      </c>
      <c r="G20" s="10">
        <v>3.8E-3</v>
      </c>
      <c r="H20" s="10">
        <v>1.4800000000000001E-2</v>
      </c>
      <c r="I20" s="10">
        <v>9.4999999999999998E-3</v>
      </c>
      <c r="J20" s="10">
        <v>6.7000000000000002E-3</v>
      </c>
      <c r="K20" s="10">
        <v>1.21E-2</v>
      </c>
      <c r="L20" s="10">
        <v>0.64380000000000004</v>
      </c>
      <c r="M20" s="10">
        <v>0.17230000000000001</v>
      </c>
      <c r="N20" s="10">
        <v>0.6996</v>
      </c>
      <c r="O20" s="20"/>
      <c r="P20" s="20">
        <v>34.31</v>
      </c>
      <c r="Q20" s="23">
        <f t="shared" si="0"/>
        <v>9.5305555555555568</v>
      </c>
      <c r="R20" s="20"/>
      <c r="S20" s="20">
        <v>38.03</v>
      </c>
      <c r="T20" s="23">
        <f t="shared" si="1"/>
        <v>10.563888888888888</v>
      </c>
      <c r="U20" s="20"/>
      <c r="V20" s="11">
        <v>49.9</v>
      </c>
      <c r="W20" s="23">
        <f t="shared" si="2"/>
        <v>13.861111111111111</v>
      </c>
      <c r="X20" s="20">
        <v>-23.8</v>
      </c>
      <c r="Y20" s="20">
        <v>-16.7</v>
      </c>
      <c r="Z20" s="24"/>
      <c r="AA20" s="24"/>
      <c r="AB20" s="37"/>
      <c r="AC20" s="11">
        <v>3.7955300000000003</v>
      </c>
      <c r="AD20" s="17">
        <f t="shared" si="3"/>
        <v>100</v>
      </c>
      <c r="AE20" s="18" t="str">
        <f t="shared" si="4"/>
        <v>ОК</v>
      </c>
      <c r="AF20" s="8"/>
      <c r="AG20" s="8"/>
      <c r="AH20" s="8"/>
    </row>
    <row r="21" spans="1:34" x14ac:dyDescent="0.25">
      <c r="A21" s="20">
        <v>11</v>
      </c>
      <c r="B21" s="22">
        <v>95.991600000000005</v>
      </c>
      <c r="C21" s="10">
        <v>2.2477</v>
      </c>
      <c r="D21" s="10">
        <v>0.69399999999999995</v>
      </c>
      <c r="E21" s="10">
        <v>0.10920000000000001</v>
      </c>
      <c r="F21" s="10">
        <v>0.105</v>
      </c>
      <c r="G21" s="10">
        <v>1.4E-3</v>
      </c>
      <c r="H21" s="10">
        <v>1.1299999999999999E-2</v>
      </c>
      <c r="I21" s="10">
        <v>9.4999999999999998E-3</v>
      </c>
      <c r="J21" s="10">
        <v>5.4999999999999997E-3</v>
      </c>
      <c r="K21" s="10">
        <v>1.21E-2</v>
      </c>
      <c r="L21" s="10">
        <v>0.64439999999999997</v>
      </c>
      <c r="M21" s="10">
        <v>0.16839999999999999</v>
      </c>
      <c r="N21" s="10">
        <v>0.69920000000000004</v>
      </c>
      <c r="O21" s="20"/>
      <c r="P21" s="11">
        <v>34.299999999999997</v>
      </c>
      <c r="Q21" s="23">
        <f t="shared" si="0"/>
        <v>9.5277777777777768</v>
      </c>
      <c r="R21" s="20"/>
      <c r="S21" s="20">
        <v>38.015000000000001</v>
      </c>
      <c r="T21" s="23">
        <f t="shared" si="1"/>
        <v>10.559722222222222</v>
      </c>
      <c r="U21" s="20"/>
      <c r="V21" s="20">
        <v>49.892800000000001</v>
      </c>
      <c r="W21" s="23">
        <f t="shared" si="2"/>
        <v>13.859111111111112</v>
      </c>
      <c r="X21" s="20"/>
      <c r="Y21" s="24"/>
      <c r="Z21" s="24"/>
      <c r="AA21" s="24"/>
      <c r="AB21" s="37"/>
      <c r="AC21" s="11">
        <v>4.2545299999999999</v>
      </c>
      <c r="AD21" s="17">
        <f t="shared" si="3"/>
        <v>100.00010000000003</v>
      </c>
      <c r="AE21" s="18" t="str">
        <f t="shared" si="4"/>
        <v xml:space="preserve"> </v>
      </c>
      <c r="AF21" s="8"/>
      <c r="AG21" s="8"/>
      <c r="AH21" s="8"/>
    </row>
    <row r="22" spans="1:34" x14ac:dyDescent="0.25">
      <c r="A22" s="20">
        <v>12</v>
      </c>
      <c r="B22" s="2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0"/>
      <c r="P22" s="11">
        <v>34.299999999999997</v>
      </c>
      <c r="Q22" s="23">
        <f t="shared" si="0"/>
        <v>9.5277777777777768</v>
      </c>
      <c r="R22" s="20"/>
      <c r="S22" s="20">
        <v>38.015000000000001</v>
      </c>
      <c r="T22" s="23">
        <f t="shared" si="1"/>
        <v>10.559722222222222</v>
      </c>
      <c r="U22" s="20"/>
      <c r="V22" s="20">
        <v>49.892800000000001</v>
      </c>
      <c r="W22" s="23">
        <f t="shared" si="2"/>
        <v>13.859111111111112</v>
      </c>
      <c r="X22" s="20"/>
      <c r="Y22" s="24"/>
      <c r="Z22" s="24"/>
      <c r="AA22" s="24"/>
      <c r="AB22" s="37"/>
      <c r="AC22" s="11">
        <v>2.7995000000000001</v>
      </c>
      <c r="AD22" s="17">
        <f t="shared" si="3"/>
        <v>0</v>
      </c>
      <c r="AE22" s="18" t="str">
        <f t="shared" si="4"/>
        <v xml:space="preserve"> </v>
      </c>
      <c r="AF22" s="8"/>
      <c r="AG22" s="8"/>
      <c r="AH22" s="8"/>
    </row>
    <row r="23" spans="1:34" x14ac:dyDescent="0.25">
      <c r="A23" s="20">
        <v>13</v>
      </c>
      <c r="B23" s="2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0"/>
      <c r="P23" s="11">
        <v>34.299999999999997</v>
      </c>
      <c r="Q23" s="23">
        <f t="shared" si="0"/>
        <v>9.5277777777777768</v>
      </c>
      <c r="R23" s="20"/>
      <c r="S23" s="20">
        <v>38.015000000000001</v>
      </c>
      <c r="T23" s="23">
        <f t="shared" si="1"/>
        <v>10.559722222222222</v>
      </c>
      <c r="U23" s="20"/>
      <c r="V23" s="20">
        <v>49.892800000000001</v>
      </c>
      <c r="W23" s="23">
        <f t="shared" si="2"/>
        <v>13.859111111111112</v>
      </c>
      <c r="X23" s="20"/>
      <c r="Y23" s="24"/>
      <c r="Z23" s="24"/>
      <c r="AA23" s="24"/>
      <c r="AB23" s="37"/>
      <c r="AC23" s="11">
        <v>2.3710300000000002</v>
      </c>
      <c r="AD23" s="17">
        <f t="shared" si="3"/>
        <v>0</v>
      </c>
      <c r="AE23" s="18" t="str">
        <f t="shared" si="4"/>
        <v xml:space="preserve"> </v>
      </c>
      <c r="AF23" s="8"/>
      <c r="AG23" s="8"/>
      <c r="AH23" s="8"/>
    </row>
    <row r="24" spans="1:34" x14ac:dyDescent="0.25">
      <c r="A24" s="20">
        <v>14</v>
      </c>
      <c r="B24" s="22">
        <v>96.013499999999993</v>
      </c>
      <c r="C24" s="10">
        <v>2.2004000000000001</v>
      </c>
      <c r="D24" s="10">
        <v>0.68920000000000003</v>
      </c>
      <c r="E24" s="10">
        <v>0.10970000000000001</v>
      </c>
      <c r="F24" s="10">
        <v>0.10639999999999999</v>
      </c>
      <c r="G24" s="10">
        <v>4.4000000000000003E-3</v>
      </c>
      <c r="H24" s="10">
        <v>1.3299999999999999E-2</v>
      </c>
      <c r="I24" s="10">
        <v>0.01</v>
      </c>
      <c r="J24" s="10">
        <v>6.4000000000000003E-3</v>
      </c>
      <c r="K24" s="10">
        <v>1.1900000000000001E-2</v>
      </c>
      <c r="L24" s="10">
        <v>0.67169999999999996</v>
      </c>
      <c r="M24" s="10">
        <v>0.16320000000000001</v>
      </c>
      <c r="N24" s="10">
        <v>0.69920000000000004</v>
      </c>
      <c r="O24" s="20"/>
      <c r="P24" s="20">
        <v>34.28</v>
      </c>
      <c r="Q24" s="23">
        <f t="shared" si="0"/>
        <v>9.5222222222222221</v>
      </c>
      <c r="R24" s="20"/>
      <c r="S24" s="11">
        <v>37.999899999999997</v>
      </c>
      <c r="T24" s="23">
        <f t="shared" si="1"/>
        <v>10.555527777777776</v>
      </c>
      <c r="U24" s="20"/>
      <c r="V24" s="20">
        <v>49.875500000000002</v>
      </c>
      <c r="W24" s="23">
        <f t="shared" si="2"/>
        <v>13.854305555555555</v>
      </c>
      <c r="X24" s="19"/>
      <c r="Y24" s="24"/>
      <c r="Z24" s="24"/>
      <c r="AA24" s="24"/>
      <c r="AB24" s="37"/>
      <c r="AC24" s="11">
        <v>3.3091300000000001</v>
      </c>
      <c r="AD24" s="17">
        <f t="shared" si="3"/>
        <v>100.0001</v>
      </c>
      <c r="AE24" s="18" t="str">
        <f t="shared" si="4"/>
        <v xml:space="preserve"> </v>
      </c>
      <c r="AF24" s="8"/>
      <c r="AG24" s="8"/>
      <c r="AH24" s="8"/>
    </row>
    <row r="25" spans="1:34" x14ac:dyDescent="0.25">
      <c r="A25" s="20">
        <v>15</v>
      </c>
      <c r="B25" s="22">
        <v>95.953599999999994</v>
      </c>
      <c r="C25" s="10">
        <v>2.2536999999999998</v>
      </c>
      <c r="D25" s="10">
        <v>0.70509999999999995</v>
      </c>
      <c r="E25" s="10">
        <v>0.1129</v>
      </c>
      <c r="F25" s="10">
        <v>0.1086</v>
      </c>
      <c r="G25" s="10">
        <v>3.0000000000000001E-3</v>
      </c>
      <c r="H25" s="10">
        <v>1.32E-2</v>
      </c>
      <c r="I25" s="10">
        <v>9.7000000000000003E-3</v>
      </c>
      <c r="J25" s="10">
        <v>8.0999999999999996E-3</v>
      </c>
      <c r="K25" s="10">
        <v>1.34E-2</v>
      </c>
      <c r="L25" s="10">
        <v>0.65149999999999997</v>
      </c>
      <c r="M25" s="10">
        <v>0.16719999999999999</v>
      </c>
      <c r="N25" s="10">
        <v>0.69969999999999999</v>
      </c>
      <c r="O25" s="20"/>
      <c r="P25" s="20">
        <v>34.3155</v>
      </c>
      <c r="Q25" s="23">
        <f t="shared" si="0"/>
        <v>9.5320833333333326</v>
      </c>
      <c r="R25" s="20"/>
      <c r="S25" s="20">
        <v>38.034100000000002</v>
      </c>
      <c r="T25" s="23">
        <f t="shared" si="1"/>
        <v>10.565027777777779</v>
      </c>
      <c r="U25" s="20"/>
      <c r="V25" s="11">
        <v>49.900399999999998</v>
      </c>
      <c r="W25" s="23">
        <f t="shared" si="2"/>
        <v>13.861222222222221</v>
      </c>
      <c r="X25" s="19"/>
      <c r="Y25" s="24"/>
      <c r="Z25" s="24"/>
      <c r="AA25" s="24"/>
      <c r="AB25" s="37"/>
      <c r="AC25" s="11">
        <v>3.7837800000000001</v>
      </c>
      <c r="AD25" s="17">
        <f t="shared" si="3"/>
        <v>99.999999999999972</v>
      </c>
      <c r="AE25" s="18" t="str">
        <f t="shared" si="4"/>
        <v>ОК</v>
      </c>
      <c r="AF25" s="8"/>
      <c r="AG25" s="8"/>
      <c r="AH25" s="8"/>
    </row>
    <row r="26" spans="1:34" x14ac:dyDescent="0.25">
      <c r="A26" s="20">
        <v>16</v>
      </c>
      <c r="B26" s="22">
        <v>96.020200000000003</v>
      </c>
      <c r="C26" s="10">
        <v>2.2077</v>
      </c>
      <c r="D26" s="10">
        <v>0.68959999999999999</v>
      </c>
      <c r="E26" s="10">
        <v>0.11119999999999999</v>
      </c>
      <c r="F26" s="10">
        <v>0.10730000000000001</v>
      </c>
      <c r="G26" s="10">
        <v>2.8E-3</v>
      </c>
      <c r="H26" s="10">
        <v>1.2999999999999999E-2</v>
      </c>
      <c r="I26" s="10">
        <v>9.4000000000000004E-3</v>
      </c>
      <c r="J26" s="10">
        <v>7.4999999999999997E-3</v>
      </c>
      <c r="K26" s="10">
        <v>1.35E-2</v>
      </c>
      <c r="L26" s="10">
        <v>0.65480000000000005</v>
      </c>
      <c r="M26" s="10">
        <v>0.16300000000000001</v>
      </c>
      <c r="N26" s="10">
        <v>0.69920000000000004</v>
      </c>
      <c r="O26" s="20"/>
      <c r="P26" s="20">
        <v>34.29</v>
      </c>
      <c r="Q26" s="23">
        <f t="shared" si="0"/>
        <v>9.5250000000000004</v>
      </c>
      <c r="R26" s="20"/>
      <c r="S26" s="20">
        <v>38.01</v>
      </c>
      <c r="T26" s="23">
        <f t="shared" si="1"/>
        <v>10.558333333333332</v>
      </c>
      <c r="U26" s="20"/>
      <c r="V26" s="20">
        <v>49.89</v>
      </c>
      <c r="W26" s="23">
        <f t="shared" si="2"/>
        <v>13.858333333333333</v>
      </c>
      <c r="X26" s="19"/>
      <c r="Y26" s="24"/>
      <c r="Z26" s="24"/>
      <c r="AA26" s="24"/>
      <c r="AB26" s="37"/>
      <c r="AC26" s="11">
        <v>3.6607099999999999</v>
      </c>
      <c r="AD26" s="17">
        <f t="shared" si="3"/>
        <v>99.999999999999972</v>
      </c>
      <c r="AE26" s="18" t="str">
        <f t="shared" si="4"/>
        <v>ОК</v>
      </c>
      <c r="AF26" s="8"/>
      <c r="AG26" s="8"/>
      <c r="AH26" s="8"/>
    </row>
    <row r="27" spans="1:34" x14ac:dyDescent="0.25">
      <c r="A27" s="20">
        <v>17</v>
      </c>
      <c r="B27" s="22">
        <v>95.970500000000001</v>
      </c>
      <c r="C27" s="10">
        <v>2.2416</v>
      </c>
      <c r="D27" s="10">
        <v>0.69869999999999999</v>
      </c>
      <c r="E27" s="10">
        <v>0.1139</v>
      </c>
      <c r="F27" s="10">
        <v>0.1104</v>
      </c>
      <c r="G27" s="10">
        <v>2.5999999999999999E-3</v>
      </c>
      <c r="H27" s="10">
        <v>1.26E-2</v>
      </c>
      <c r="I27" s="10">
        <v>1.03E-2</v>
      </c>
      <c r="J27" s="10">
        <v>8.6999999999999994E-3</v>
      </c>
      <c r="K27" s="10">
        <v>1.18E-2</v>
      </c>
      <c r="L27" s="10">
        <v>0.65349999999999997</v>
      </c>
      <c r="M27" s="28">
        <v>0.16550000000000001</v>
      </c>
      <c r="N27" s="10">
        <v>0.6996</v>
      </c>
      <c r="O27" s="19"/>
      <c r="P27" s="11">
        <v>34.311999999999998</v>
      </c>
      <c r="Q27" s="41">
        <f t="shared" ref="Q27:Q41" si="5">P27/3.6</f>
        <v>9.5311111111111106</v>
      </c>
      <c r="R27" s="19"/>
      <c r="S27" s="11">
        <v>38.03</v>
      </c>
      <c r="T27" s="41">
        <f t="shared" ref="T27:T41" si="6">S27/3.6</f>
        <v>10.563888888888888</v>
      </c>
      <c r="U27" s="19"/>
      <c r="V27" s="11">
        <v>49.8994</v>
      </c>
      <c r="W27" s="41">
        <f t="shared" ref="W27:W41" si="7">V27/3.6</f>
        <v>13.860944444444444</v>
      </c>
      <c r="X27" s="19">
        <v>-21.9</v>
      </c>
      <c r="Y27" s="24">
        <v>-16</v>
      </c>
      <c r="Z27" s="24">
        <v>0.3</v>
      </c>
      <c r="AA27" s="24">
        <v>0</v>
      </c>
      <c r="AB27" s="37"/>
      <c r="AC27" s="11">
        <v>3.8354599999999999</v>
      </c>
      <c r="AD27" s="17">
        <f t="shared" si="3"/>
        <v>100.0001</v>
      </c>
      <c r="AE27" s="18" t="str">
        <f t="shared" si="4"/>
        <v xml:space="preserve"> </v>
      </c>
      <c r="AF27" s="8"/>
      <c r="AG27" s="8"/>
      <c r="AH27" s="8"/>
    </row>
    <row r="28" spans="1:34" x14ac:dyDescent="0.25">
      <c r="A28" s="20">
        <v>18</v>
      </c>
      <c r="B28" s="22">
        <v>96.0124</v>
      </c>
      <c r="C28" s="10">
        <v>2.2084000000000001</v>
      </c>
      <c r="D28" s="10">
        <v>0.69210000000000005</v>
      </c>
      <c r="E28" s="10">
        <v>0.11210000000000001</v>
      </c>
      <c r="F28" s="10">
        <v>0.1084</v>
      </c>
      <c r="G28" s="10">
        <v>2.3999999999999998E-3</v>
      </c>
      <c r="H28" s="10">
        <v>1.3299999999999999E-2</v>
      </c>
      <c r="I28" s="10">
        <v>1.01E-2</v>
      </c>
      <c r="J28" s="10">
        <v>8.2000000000000007E-3</v>
      </c>
      <c r="K28" s="10">
        <v>1.2800000000000001E-2</v>
      </c>
      <c r="L28" s="10">
        <v>0.65539999999999998</v>
      </c>
      <c r="M28" s="28">
        <v>0.16450000000000001</v>
      </c>
      <c r="N28" s="10">
        <v>0.69930000000000003</v>
      </c>
      <c r="O28" s="19"/>
      <c r="P28" s="11">
        <v>34.295900000000003</v>
      </c>
      <c r="Q28" s="41">
        <f t="shared" si="5"/>
        <v>9.5266388888888898</v>
      </c>
      <c r="R28" s="19"/>
      <c r="S28" s="11">
        <v>38.013100000000001</v>
      </c>
      <c r="T28" s="41">
        <f t="shared" si="6"/>
        <v>10.559194444444445</v>
      </c>
      <c r="U28" s="19"/>
      <c r="V28" s="11">
        <v>49.89</v>
      </c>
      <c r="W28" s="41">
        <f t="shared" si="7"/>
        <v>13.858333333333333</v>
      </c>
      <c r="X28" s="19">
        <v>-24.2</v>
      </c>
      <c r="Y28" s="24">
        <v>-18.2</v>
      </c>
      <c r="Z28" s="24"/>
      <c r="AA28" s="24"/>
      <c r="AB28" s="37"/>
      <c r="AC28" s="11">
        <v>3.5769299999999999</v>
      </c>
      <c r="AD28" s="17">
        <f t="shared" si="3"/>
        <v>100.00009999999999</v>
      </c>
      <c r="AE28" s="18" t="str">
        <f t="shared" si="4"/>
        <v xml:space="preserve"> </v>
      </c>
      <c r="AF28" s="8"/>
      <c r="AG28" s="8"/>
      <c r="AH28" s="8"/>
    </row>
    <row r="29" spans="1:34" x14ac:dyDescent="0.25">
      <c r="A29" s="20">
        <v>19</v>
      </c>
      <c r="B29" s="2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8"/>
      <c r="N29" s="10"/>
      <c r="O29" s="19"/>
      <c r="P29" s="11">
        <v>34.295900000000003</v>
      </c>
      <c r="Q29" s="41">
        <f t="shared" si="5"/>
        <v>9.5266388888888898</v>
      </c>
      <c r="R29" s="19"/>
      <c r="S29" s="11">
        <v>38.013100000000001</v>
      </c>
      <c r="T29" s="41">
        <f t="shared" si="6"/>
        <v>10.559194444444445</v>
      </c>
      <c r="U29" s="19"/>
      <c r="V29" s="11">
        <v>49.89</v>
      </c>
      <c r="W29" s="41">
        <f t="shared" si="7"/>
        <v>13.858333333333333</v>
      </c>
      <c r="X29" s="19"/>
      <c r="Y29" s="24"/>
      <c r="Z29" s="24"/>
      <c r="AA29" s="24"/>
      <c r="AB29" s="37"/>
      <c r="AC29" s="11">
        <v>2.5175999999999998</v>
      </c>
      <c r="AD29" s="17">
        <f t="shared" si="3"/>
        <v>0</v>
      </c>
      <c r="AE29" s="18" t="str">
        <f t="shared" si="4"/>
        <v xml:space="preserve"> </v>
      </c>
      <c r="AF29" s="8"/>
      <c r="AG29" s="8"/>
      <c r="AH29" s="8"/>
    </row>
    <row r="30" spans="1:34" x14ac:dyDescent="0.25">
      <c r="A30" s="20">
        <v>20</v>
      </c>
      <c r="B30" s="2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8"/>
      <c r="N30" s="10"/>
      <c r="O30" s="19"/>
      <c r="P30" s="11">
        <v>34.295900000000003</v>
      </c>
      <c r="Q30" s="41">
        <f t="shared" si="5"/>
        <v>9.5266388888888898</v>
      </c>
      <c r="R30" s="19"/>
      <c r="S30" s="11">
        <v>38.013100000000001</v>
      </c>
      <c r="T30" s="41">
        <f t="shared" si="6"/>
        <v>10.559194444444445</v>
      </c>
      <c r="U30" s="19"/>
      <c r="V30" s="11">
        <v>49.89</v>
      </c>
      <c r="W30" s="41">
        <f t="shared" si="7"/>
        <v>13.858333333333333</v>
      </c>
      <c r="X30" s="19"/>
      <c r="Y30" s="24"/>
      <c r="Z30" s="24"/>
      <c r="AA30" s="24"/>
      <c r="AB30" s="37"/>
      <c r="AC30" s="11">
        <v>2.3550399999999998</v>
      </c>
      <c r="AD30" s="17">
        <f t="shared" si="3"/>
        <v>0</v>
      </c>
      <c r="AE30" s="18" t="str">
        <f t="shared" si="4"/>
        <v xml:space="preserve"> </v>
      </c>
      <c r="AF30" s="8"/>
      <c r="AG30" s="8"/>
      <c r="AH30" s="8"/>
    </row>
    <row r="31" spans="1:34" x14ac:dyDescent="0.25">
      <c r="A31" s="20">
        <v>21</v>
      </c>
      <c r="B31" s="22">
        <v>95.964699999999993</v>
      </c>
      <c r="C31" s="10">
        <v>2.2393000000000001</v>
      </c>
      <c r="D31" s="10">
        <v>0.69910000000000005</v>
      </c>
      <c r="E31" s="10">
        <v>0.11210000000000001</v>
      </c>
      <c r="F31" s="10">
        <v>0.10829999999999999</v>
      </c>
      <c r="G31" s="10">
        <v>3.0000000000000001E-3</v>
      </c>
      <c r="H31" s="10">
        <v>1.24E-2</v>
      </c>
      <c r="I31" s="10">
        <v>9.5999999999999992E-3</v>
      </c>
      <c r="J31" s="10">
        <v>7.7000000000000002E-3</v>
      </c>
      <c r="K31" s="10">
        <v>1.26E-2</v>
      </c>
      <c r="L31" s="10">
        <v>0.66810000000000003</v>
      </c>
      <c r="M31" s="28">
        <v>0.16320000000000001</v>
      </c>
      <c r="N31" s="10">
        <v>0.69950000000000001</v>
      </c>
      <c r="O31" s="19"/>
      <c r="P31" s="11">
        <v>34.299999999999997</v>
      </c>
      <c r="Q31" s="41">
        <f t="shared" si="5"/>
        <v>9.5277777777777768</v>
      </c>
      <c r="R31" s="19"/>
      <c r="S31" s="11">
        <v>38.020000000000003</v>
      </c>
      <c r="T31" s="41">
        <f t="shared" si="6"/>
        <v>10.561111111111112</v>
      </c>
      <c r="U31" s="19"/>
      <c r="V31" s="11">
        <v>49.89</v>
      </c>
      <c r="W31" s="41">
        <f t="shared" si="7"/>
        <v>13.858333333333333</v>
      </c>
      <c r="X31" s="19">
        <v>-23.8</v>
      </c>
      <c r="Y31" s="24">
        <v>-17.5</v>
      </c>
      <c r="Z31" s="24"/>
      <c r="AA31" s="24"/>
      <c r="AB31" s="37"/>
      <c r="AC31" s="11">
        <v>3.5377299999999998</v>
      </c>
      <c r="AD31" s="17">
        <f t="shared" si="3"/>
        <v>100.0001</v>
      </c>
      <c r="AE31" s="18" t="str">
        <f t="shared" si="4"/>
        <v xml:space="preserve"> </v>
      </c>
      <c r="AF31" s="8"/>
      <c r="AG31" s="8"/>
      <c r="AH31" s="8"/>
    </row>
    <row r="32" spans="1:34" x14ac:dyDescent="0.25">
      <c r="A32" s="20">
        <v>22</v>
      </c>
      <c r="B32" s="22">
        <v>95.979399999999998</v>
      </c>
      <c r="C32" s="10">
        <v>2.2305999999999999</v>
      </c>
      <c r="D32" s="10">
        <v>0.69099999999999995</v>
      </c>
      <c r="E32" s="10">
        <v>0.1125</v>
      </c>
      <c r="F32" s="10">
        <v>0.1095</v>
      </c>
      <c r="G32" s="10">
        <v>3.0999999999999999E-3</v>
      </c>
      <c r="H32" s="10">
        <v>1.3899999999999999E-2</v>
      </c>
      <c r="I32" s="10">
        <v>1.03E-2</v>
      </c>
      <c r="J32" s="10">
        <v>8.9999999999999993E-3</v>
      </c>
      <c r="K32" s="10">
        <v>1.2500000000000001E-2</v>
      </c>
      <c r="L32" s="10">
        <v>0.66290000000000004</v>
      </c>
      <c r="M32" s="28">
        <v>0.16520000000000001</v>
      </c>
      <c r="N32" s="10">
        <v>0.69950000000000001</v>
      </c>
      <c r="O32" s="19"/>
      <c r="P32" s="11">
        <v>34.299999999999997</v>
      </c>
      <c r="Q32" s="41">
        <f t="shared" si="5"/>
        <v>9.5277777777777768</v>
      </c>
      <c r="R32" s="19"/>
      <c r="S32" s="11">
        <v>38.020000000000003</v>
      </c>
      <c r="T32" s="41">
        <f t="shared" si="6"/>
        <v>10.561111111111112</v>
      </c>
      <c r="U32" s="19"/>
      <c r="V32" s="11">
        <v>49.89</v>
      </c>
      <c r="W32" s="41">
        <f t="shared" si="7"/>
        <v>13.858333333333333</v>
      </c>
      <c r="X32" s="19">
        <v>-23.9</v>
      </c>
      <c r="Y32" s="24">
        <v>-17.7</v>
      </c>
      <c r="Z32" s="24"/>
      <c r="AA32" s="24"/>
      <c r="AB32" s="37"/>
      <c r="AC32" s="11">
        <v>3.8315399999999999</v>
      </c>
      <c r="AD32" s="17">
        <f t="shared" si="3"/>
        <v>99.999899999999997</v>
      </c>
      <c r="AE32" s="18" t="str">
        <f t="shared" si="4"/>
        <v xml:space="preserve"> </v>
      </c>
      <c r="AF32" s="8"/>
      <c r="AG32" s="8"/>
      <c r="AH32" s="8"/>
    </row>
    <row r="33" spans="1:34" x14ac:dyDescent="0.25">
      <c r="A33" s="20">
        <v>23</v>
      </c>
      <c r="B33" s="22">
        <v>94.456100000000006</v>
      </c>
      <c r="C33" s="10">
        <v>3.0135000000000001</v>
      </c>
      <c r="D33" s="10">
        <v>0.84099999999999997</v>
      </c>
      <c r="E33" s="10">
        <v>0.11269999999999999</v>
      </c>
      <c r="F33" s="10">
        <v>0.12429999999999999</v>
      </c>
      <c r="G33" s="10">
        <v>2.5000000000000001E-3</v>
      </c>
      <c r="H33" s="10">
        <v>1.7999999999999999E-2</v>
      </c>
      <c r="I33" s="10">
        <v>1.3599999999999999E-2</v>
      </c>
      <c r="J33" s="10">
        <v>1.2200000000000001E-2</v>
      </c>
      <c r="K33" s="10">
        <v>1.35E-2</v>
      </c>
      <c r="L33" s="10">
        <v>1.1960999999999999</v>
      </c>
      <c r="M33" s="28">
        <v>0.1966</v>
      </c>
      <c r="N33" s="10">
        <v>0.70940000000000003</v>
      </c>
      <c r="O33" s="19"/>
      <c r="P33" s="11">
        <v>34.42</v>
      </c>
      <c r="Q33" s="41">
        <f t="shared" si="5"/>
        <v>9.5611111111111118</v>
      </c>
      <c r="R33" s="19"/>
      <c r="S33" s="11">
        <v>38.14</v>
      </c>
      <c r="T33" s="41">
        <f t="shared" si="6"/>
        <v>10.594444444444445</v>
      </c>
      <c r="U33" s="19"/>
      <c r="V33" s="11">
        <v>49.69</v>
      </c>
      <c r="W33" s="41">
        <f t="shared" si="7"/>
        <v>13.802777777777777</v>
      </c>
      <c r="X33" s="19">
        <v>-23.5</v>
      </c>
      <c r="Y33" s="24">
        <v>-18.100000000000001</v>
      </c>
      <c r="Z33" s="24"/>
      <c r="AA33" s="24"/>
      <c r="AB33" s="37"/>
      <c r="AC33" s="11">
        <v>3.4236599999999999</v>
      </c>
      <c r="AD33" s="17">
        <f>SUM(B33:M33)+$K$42+$N$42</f>
        <v>100.0001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22">
        <v>93.563000000000002</v>
      </c>
      <c r="C34" s="10">
        <v>3.4291999999999998</v>
      </c>
      <c r="D34" s="10">
        <v>0.87819999999999998</v>
      </c>
      <c r="E34" s="10">
        <v>0.1048</v>
      </c>
      <c r="F34" s="10">
        <v>0.13159999999999999</v>
      </c>
      <c r="G34" s="10">
        <v>3.5999999999999999E-3</v>
      </c>
      <c r="H34" s="10">
        <v>1.54E-2</v>
      </c>
      <c r="I34" s="10">
        <v>1.09E-2</v>
      </c>
      <c r="J34" s="10">
        <v>1.26E-2</v>
      </c>
      <c r="K34" s="10">
        <v>1.41E-2</v>
      </c>
      <c r="L34" s="10">
        <v>1.6171</v>
      </c>
      <c r="M34" s="28">
        <v>0.2195</v>
      </c>
      <c r="N34" s="10">
        <v>0.71460000000000001</v>
      </c>
      <c r="O34" s="19"/>
      <c r="P34" s="11">
        <v>34.39</v>
      </c>
      <c r="Q34" s="41">
        <f t="shared" si="5"/>
        <v>9.5527777777777771</v>
      </c>
      <c r="R34" s="19"/>
      <c r="S34" s="11">
        <v>38.1</v>
      </c>
      <c r="T34" s="41">
        <f t="shared" si="6"/>
        <v>10.583333333333334</v>
      </c>
      <c r="U34" s="19"/>
      <c r="V34" s="11">
        <v>49.47</v>
      </c>
      <c r="W34" s="41">
        <f t="shared" si="7"/>
        <v>13.741666666666665</v>
      </c>
      <c r="X34" s="19">
        <v>-20.3</v>
      </c>
      <c r="Y34" s="24">
        <v>-14.3</v>
      </c>
      <c r="Z34" s="24">
        <v>0.5</v>
      </c>
      <c r="AA34" s="24">
        <v>2.2999999999999998</v>
      </c>
      <c r="AB34" s="37"/>
      <c r="AC34" s="11">
        <v>3.7400700000000002</v>
      </c>
      <c r="AD34" s="17">
        <f t="shared" si="3"/>
        <v>100.00000000000001</v>
      </c>
      <c r="AE34" s="18" t="str">
        <f t="shared" si="4"/>
        <v>ОК</v>
      </c>
      <c r="AF34" s="8"/>
      <c r="AG34" s="8"/>
      <c r="AH34" s="8"/>
    </row>
    <row r="35" spans="1:34" x14ac:dyDescent="0.25">
      <c r="A35" s="20">
        <v>25</v>
      </c>
      <c r="B35" s="22">
        <v>93.509200000000007</v>
      </c>
      <c r="C35" s="10">
        <v>3.3831000000000002</v>
      </c>
      <c r="D35" s="10">
        <v>0.86729999999999996</v>
      </c>
      <c r="E35" s="10">
        <v>0.1018</v>
      </c>
      <c r="F35" s="10">
        <v>0.1246</v>
      </c>
      <c r="G35" s="10">
        <v>2.3999999999999998E-3</v>
      </c>
      <c r="H35" s="10">
        <v>1.7000000000000001E-2</v>
      </c>
      <c r="I35" s="10">
        <v>1.2E-2</v>
      </c>
      <c r="J35" s="10">
        <v>1.5800000000000002E-2</v>
      </c>
      <c r="K35" s="10">
        <v>1.32E-2</v>
      </c>
      <c r="L35" s="10">
        <v>1.7431000000000001</v>
      </c>
      <c r="M35" s="28">
        <v>0.2104</v>
      </c>
      <c r="N35" s="10">
        <v>0.71460000000000001</v>
      </c>
      <c r="O35" s="19"/>
      <c r="P35" s="11">
        <v>34.340000000000003</v>
      </c>
      <c r="Q35" s="41">
        <f t="shared" si="5"/>
        <v>9.5388888888888896</v>
      </c>
      <c r="R35" s="19"/>
      <c r="S35" s="11">
        <v>38.04</v>
      </c>
      <c r="T35" s="41">
        <f t="shared" si="6"/>
        <v>10.566666666666666</v>
      </c>
      <c r="U35" s="19"/>
      <c r="V35" s="11">
        <v>49.39</v>
      </c>
      <c r="W35" s="41">
        <f t="shared" si="7"/>
        <v>13.719444444444445</v>
      </c>
      <c r="X35" s="19">
        <v>-16.399999999999999</v>
      </c>
      <c r="Y35" s="24">
        <v>-11.2</v>
      </c>
      <c r="Z35" s="24"/>
      <c r="AA35" s="24"/>
      <c r="AB35" s="37"/>
      <c r="AC35" s="11">
        <v>3.5474200000000002</v>
      </c>
      <c r="AD35" s="17">
        <f t="shared" si="3"/>
        <v>99.999899999999997</v>
      </c>
      <c r="AE35" s="18" t="str">
        <f t="shared" si="4"/>
        <v xml:space="preserve"> </v>
      </c>
      <c r="AF35" s="8"/>
      <c r="AG35" s="8"/>
      <c r="AH35" s="8"/>
    </row>
    <row r="36" spans="1:34" x14ac:dyDescent="0.25">
      <c r="A36" s="20">
        <v>26</v>
      </c>
      <c r="B36" s="2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8"/>
      <c r="N36" s="10"/>
      <c r="O36" s="19"/>
      <c r="P36" s="11">
        <v>34.340000000000003</v>
      </c>
      <c r="Q36" s="41">
        <f t="shared" si="5"/>
        <v>9.5388888888888896</v>
      </c>
      <c r="R36" s="19"/>
      <c r="S36" s="11">
        <v>38.04</v>
      </c>
      <c r="T36" s="41">
        <f t="shared" si="6"/>
        <v>10.566666666666666</v>
      </c>
      <c r="U36" s="19"/>
      <c r="V36" s="11">
        <v>49.39</v>
      </c>
      <c r="W36" s="41">
        <f t="shared" si="7"/>
        <v>13.719444444444445</v>
      </c>
      <c r="X36" s="19"/>
      <c r="Y36" s="24"/>
      <c r="Z36" s="24"/>
      <c r="AA36" s="24"/>
      <c r="AB36" s="37"/>
      <c r="AC36" s="11">
        <v>2.4733200000000002</v>
      </c>
      <c r="AD36" s="17">
        <f t="shared" si="3"/>
        <v>0</v>
      </c>
      <c r="AE36" s="18" t="str">
        <f t="shared" si="4"/>
        <v xml:space="preserve"> </v>
      </c>
      <c r="AF36" s="8"/>
      <c r="AG36" s="8"/>
      <c r="AH36" s="8"/>
    </row>
    <row r="37" spans="1:34" x14ac:dyDescent="0.25">
      <c r="A37" s="20">
        <v>27</v>
      </c>
      <c r="B37" s="22">
        <v>93.881</v>
      </c>
      <c r="C37" s="10">
        <v>3.2446000000000002</v>
      </c>
      <c r="D37" s="10">
        <v>0.80530000000000002</v>
      </c>
      <c r="E37" s="10">
        <v>9.06E-2</v>
      </c>
      <c r="F37" s="10">
        <v>0.1053</v>
      </c>
      <c r="G37" s="10">
        <v>1.8E-3</v>
      </c>
      <c r="H37" s="10">
        <v>1.84E-2</v>
      </c>
      <c r="I37" s="10">
        <v>1.2E-2</v>
      </c>
      <c r="J37" s="10">
        <v>1.3299999999999999E-2</v>
      </c>
      <c r="K37" s="10">
        <v>1.4E-2</v>
      </c>
      <c r="L37" s="10">
        <v>1.5962000000000001</v>
      </c>
      <c r="M37" s="28">
        <v>0.2175</v>
      </c>
      <c r="N37" s="10">
        <v>0.71189999999999998</v>
      </c>
      <c r="O37" s="19"/>
      <c r="P37" s="11">
        <v>34.29</v>
      </c>
      <c r="Q37" s="41">
        <f t="shared" si="5"/>
        <v>9.5250000000000004</v>
      </c>
      <c r="R37" s="19"/>
      <c r="S37" s="11">
        <v>37.99</v>
      </c>
      <c r="T37" s="41">
        <f t="shared" si="6"/>
        <v>10.552777777777779</v>
      </c>
      <c r="U37" s="19"/>
      <c r="V37" s="11">
        <v>49.42</v>
      </c>
      <c r="W37" s="41">
        <f t="shared" si="7"/>
        <v>13.727777777777778</v>
      </c>
      <c r="X37" s="19"/>
      <c r="Y37" s="24"/>
      <c r="Z37" s="24"/>
      <c r="AA37" s="24"/>
      <c r="AB37" s="37"/>
      <c r="AC37" s="11">
        <v>2.1678099999999998</v>
      </c>
      <c r="AD37" s="17">
        <f t="shared" si="3"/>
        <v>100</v>
      </c>
      <c r="AE37" s="18" t="str">
        <f t="shared" si="4"/>
        <v>ОК</v>
      </c>
      <c r="AF37" s="8"/>
      <c r="AG37" s="8"/>
      <c r="AH37" s="8"/>
    </row>
    <row r="38" spans="1:34" x14ac:dyDescent="0.25">
      <c r="A38" s="20">
        <v>28</v>
      </c>
      <c r="B38" s="22">
        <v>94.752700000000004</v>
      </c>
      <c r="C38" s="10">
        <v>2.7416</v>
      </c>
      <c r="D38" s="10">
        <v>0.7208</v>
      </c>
      <c r="E38" s="10">
        <v>9.0399999999999994E-2</v>
      </c>
      <c r="F38" s="10">
        <v>0.10290000000000001</v>
      </c>
      <c r="G38" s="10">
        <v>1.9E-3</v>
      </c>
      <c r="H38" s="10">
        <v>1.7999999999999999E-2</v>
      </c>
      <c r="I38" s="10">
        <v>1.2200000000000001E-2</v>
      </c>
      <c r="J38" s="10">
        <v>1.8499999999999999E-2</v>
      </c>
      <c r="K38" s="10">
        <v>1.34E-2</v>
      </c>
      <c r="L38" s="10">
        <v>1.3418000000000001</v>
      </c>
      <c r="M38" s="28">
        <v>0.18559999999999999</v>
      </c>
      <c r="N38" s="10">
        <v>0.70640000000000003</v>
      </c>
      <c r="O38" s="19"/>
      <c r="P38" s="11">
        <v>34.21</v>
      </c>
      <c r="Q38" s="41">
        <f t="shared" si="5"/>
        <v>9.5027777777777782</v>
      </c>
      <c r="R38" s="19"/>
      <c r="S38" s="11">
        <v>37.909999999999997</v>
      </c>
      <c r="T38" s="41">
        <f t="shared" si="6"/>
        <v>10.530555555555555</v>
      </c>
      <c r="U38" s="19"/>
      <c r="V38" s="11">
        <v>49.51</v>
      </c>
      <c r="W38" s="41">
        <f t="shared" si="7"/>
        <v>13.752777777777776</v>
      </c>
      <c r="X38" s="19">
        <v>-19</v>
      </c>
      <c r="Y38" s="24">
        <v>-14.1</v>
      </c>
      <c r="Z38" s="24">
        <v>0.5</v>
      </c>
      <c r="AA38" s="24">
        <v>1</v>
      </c>
      <c r="AB38" s="37">
        <v>0</v>
      </c>
      <c r="AC38" s="11">
        <v>3.3507199999999999</v>
      </c>
      <c r="AD38" s="17">
        <f t="shared" si="3"/>
        <v>99.999800000000036</v>
      </c>
      <c r="AE38" s="18" t="str">
        <f t="shared" si="4"/>
        <v xml:space="preserve"> </v>
      </c>
      <c r="AF38" s="8"/>
      <c r="AG38" s="8"/>
      <c r="AH38" s="8"/>
    </row>
    <row r="39" spans="1:34" x14ac:dyDescent="0.25">
      <c r="A39" s="20">
        <v>29</v>
      </c>
      <c r="B39" s="22">
        <v>94.871600000000001</v>
      </c>
      <c r="C39" s="10">
        <v>2.7065000000000001</v>
      </c>
      <c r="D39" s="10">
        <v>0.70540000000000003</v>
      </c>
      <c r="E39" s="10">
        <v>8.7499999999999994E-2</v>
      </c>
      <c r="F39" s="10">
        <v>0.1011</v>
      </c>
      <c r="G39" s="10">
        <v>2.3E-3</v>
      </c>
      <c r="H39" s="10">
        <v>1.8499999999999999E-2</v>
      </c>
      <c r="I39" s="10">
        <v>1.1900000000000001E-2</v>
      </c>
      <c r="J39" s="10">
        <v>1.11E-2</v>
      </c>
      <c r="K39" s="10">
        <v>1.43E-2</v>
      </c>
      <c r="L39" s="10">
        <v>1.3031999999999999</v>
      </c>
      <c r="M39" s="28">
        <v>0.16669999999999999</v>
      </c>
      <c r="N39" s="10">
        <v>0.70530000000000004</v>
      </c>
      <c r="O39" s="19"/>
      <c r="P39" s="11">
        <v>34.200000000000003</v>
      </c>
      <c r="Q39" s="41">
        <f t="shared" si="5"/>
        <v>9.5</v>
      </c>
      <c r="R39" s="19"/>
      <c r="S39" s="11">
        <v>37.9</v>
      </c>
      <c r="T39" s="41">
        <f t="shared" si="6"/>
        <v>10.527777777777777</v>
      </c>
      <c r="U39" s="19"/>
      <c r="V39" s="11">
        <v>49.53</v>
      </c>
      <c r="W39" s="41">
        <f t="shared" si="7"/>
        <v>13.758333333333333</v>
      </c>
      <c r="X39" s="19">
        <v>-19.2</v>
      </c>
      <c r="Y39" s="24">
        <v>-14.5</v>
      </c>
      <c r="Z39" s="24"/>
      <c r="AA39" s="24"/>
      <c r="AB39" s="37"/>
      <c r="AC39" s="11">
        <v>3.6896599999999999</v>
      </c>
      <c r="AD39" s="17">
        <f t="shared" si="3"/>
        <v>100.00010000000003</v>
      </c>
      <c r="AE39" s="18" t="str">
        <f t="shared" si="4"/>
        <v xml:space="preserve"> </v>
      </c>
      <c r="AF39" s="8"/>
      <c r="AG39" s="8"/>
      <c r="AH39" s="8"/>
    </row>
    <row r="40" spans="1:34" x14ac:dyDescent="0.25">
      <c r="A40" s="20">
        <v>30</v>
      </c>
      <c r="B40" s="22">
        <v>94.527100000000004</v>
      </c>
      <c r="C40" s="10">
        <v>2.9298000000000002</v>
      </c>
      <c r="D40" s="10">
        <v>0.74790000000000001</v>
      </c>
      <c r="E40" s="10">
        <v>8.6900000000000005E-2</v>
      </c>
      <c r="F40" s="10">
        <v>0.1027</v>
      </c>
      <c r="G40" s="10">
        <v>3.8999999999999998E-3</v>
      </c>
      <c r="H40" s="10">
        <v>1.84E-2</v>
      </c>
      <c r="I40" s="10">
        <v>1.26E-2</v>
      </c>
      <c r="J40" s="10">
        <v>1.18E-2</v>
      </c>
      <c r="K40" s="10">
        <v>1.43E-2</v>
      </c>
      <c r="L40" s="10">
        <v>1.379</v>
      </c>
      <c r="M40" s="28">
        <v>0.1656</v>
      </c>
      <c r="N40" s="10">
        <v>0.70760000000000001</v>
      </c>
      <c r="O40" s="19"/>
      <c r="P40" s="11">
        <v>34.26</v>
      </c>
      <c r="Q40" s="41">
        <f t="shared" si="5"/>
        <v>9.5166666666666657</v>
      </c>
      <c r="R40" s="19"/>
      <c r="S40" s="11">
        <v>37.97</v>
      </c>
      <c r="T40" s="41">
        <f t="shared" si="6"/>
        <v>10.547222222222222</v>
      </c>
      <c r="U40" s="19"/>
      <c r="V40" s="11">
        <v>49.53</v>
      </c>
      <c r="W40" s="41">
        <f t="shared" si="7"/>
        <v>13.758333333333333</v>
      </c>
      <c r="X40" s="19">
        <v>-18.7</v>
      </c>
      <c r="Y40" s="24">
        <v>-13.3</v>
      </c>
      <c r="Z40" s="24"/>
      <c r="AA40" s="24"/>
      <c r="AB40" s="37"/>
      <c r="AC40" s="11">
        <v>3.8723700000000001</v>
      </c>
      <c r="AD40" s="17">
        <f t="shared" si="3"/>
        <v>100.00000000000001</v>
      </c>
      <c r="AE40" s="18" t="str">
        <f t="shared" si="4"/>
        <v>ОК</v>
      </c>
      <c r="AF40" s="8"/>
      <c r="AG40" s="8"/>
      <c r="AH40" s="8"/>
    </row>
    <row r="41" spans="1:34" x14ac:dyDescent="0.25">
      <c r="A41" s="20">
        <v>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8"/>
      <c r="N41" s="10"/>
      <c r="O41" s="32"/>
      <c r="P41" s="33"/>
      <c r="Q41" s="41">
        <f t="shared" si="5"/>
        <v>0</v>
      </c>
      <c r="R41" s="32"/>
      <c r="S41" s="33"/>
      <c r="T41" s="40">
        <f t="shared" si="6"/>
        <v>0</v>
      </c>
      <c r="U41" s="20"/>
      <c r="V41" s="11"/>
      <c r="W41" s="39">
        <f t="shared" si="7"/>
        <v>0</v>
      </c>
      <c r="X41" s="20"/>
      <c r="Y41" s="24"/>
      <c r="Z41" s="24"/>
      <c r="AA41" s="26"/>
      <c r="AB41" s="38"/>
      <c r="AC41" s="35"/>
      <c r="AD41" s="17">
        <f t="shared" si="3"/>
        <v>0</v>
      </c>
      <c r="AE41" s="18" t="str">
        <f t="shared" si="4"/>
        <v xml:space="preserve"> </v>
      </c>
      <c r="AF41" s="8"/>
      <c r="AG41" s="8"/>
      <c r="AH41" s="8"/>
    </row>
    <row r="42" spans="1:34" ht="15" customHeight="1" x14ac:dyDescent="0.25">
      <c r="A42" s="55" t="s">
        <v>24</v>
      </c>
      <c r="B42" s="55"/>
      <c r="C42" s="55"/>
      <c r="D42" s="55"/>
      <c r="E42" s="55"/>
      <c r="F42" s="55"/>
      <c r="G42" s="55"/>
      <c r="H42" s="56"/>
      <c r="I42" s="43" t="s">
        <v>22</v>
      </c>
      <c r="J42" s="43"/>
      <c r="K42" s="42">
        <v>0</v>
      </c>
      <c r="L42" s="57" t="s">
        <v>23</v>
      </c>
      <c r="M42" s="58"/>
      <c r="N42" s="29">
        <v>0</v>
      </c>
      <c r="O42" s="53">
        <f>SUMPRODUCT(O11:O41,AC11:AC41)/SUM(AC11:AC41)</f>
        <v>0</v>
      </c>
      <c r="P42" s="53">
        <f>SUMPRODUCT(P11:P41,AC11:AC41)/SUM(AC11:AC41)</f>
        <v>34.310057444710594</v>
      </c>
      <c r="Q42" s="51">
        <f>SUMPRODUCT(Q11:Q41,AC11:AC41)/SUM(AC11:AC41)</f>
        <v>9.5305715124196126</v>
      </c>
      <c r="R42" s="53">
        <f>SUMPRODUCT(R11:R41,AC11:AC41)/SUM(AC11:AC41)</f>
        <v>0</v>
      </c>
      <c r="S42" s="53">
        <f>SUMPRODUCT(S11:S41,AC11:AC41)/SUM(AC11:AC41)</f>
        <v>38.02551418524299</v>
      </c>
      <c r="T42" s="53">
        <f>SUMPRODUCT(T11:T41,AC11:AC41)/SUM(AC11:AC41)</f>
        <v>10.562642829234163</v>
      </c>
      <c r="U42" s="21"/>
      <c r="V42" s="9"/>
      <c r="W42" s="9"/>
      <c r="X42" s="9"/>
      <c r="Y42" s="27"/>
      <c r="Z42" s="9"/>
      <c r="AA42" s="43" t="s">
        <v>45</v>
      </c>
      <c r="AB42" s="43"/>
      <c r="AC42" s="20">
        <v>97.813000000000002</v>
      </c>
      <c r="AD42" s="17"/>
      <c r="AE42" s="18"/>
      <c r="AF42" s="8"/>
      <c r="AG42" s="8"/>
      <c r="AH42" s="8"/>
    </row>
    <row r="43" spans="1:34" ht="19.5" customHeight="1" x14ac:dyDescent="0.25">
      <c r="A43" s="4"/>
      <c r="B43" s="5"/>
      <c r="C43" s="5"/>
      <c r="D43" s="5"/>
      <c r="E43" s="5"/>
      <c r="F43" s="5"/>
      <c r="G43" s="5"/>
      <c r="H43" s="44" t="s">
        <v>3</v>
      </c>
      <c r="I43" s="44"/>
      <c r="J43" s="44"/>
      <c r="K43" s="44"/>
      <c r="L43" s="44"/>
      <c r="M43" s="44"/>
      <c r="N43" s="45"/>
      <c r="O43" s="54"/>
      <c r="P43" s="54"/>
      <c r="Q43" s="52"/>
      <c r="R43" s="54"/>
      <c r="S43" s="54"/>
      <c r="T43" s="54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56</v>
      </c>
      <c r="O45" s="25" t="s">
        <v>48</v>
      </c>
      <c r="R45" s="25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57</v>
      </c>
      <c r="O47" s="25" t="s">
        <v>49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58</v>
      </c>
      <c r="O49" s="25" t="s">
        <v>50</v>
      </c>
    </row>
    <row r="50" spans="2:22" x14ac:dyDescent="0.25">
      <c r="E50" s="7" t="s">
        <v>46</v>
      </c>
      <c r="O50" s="7" t="s">
        <v>6</v>
      </c>
      <c r="R50" s="7" t="s">
        <v>7</v>
      </c>
      <c r="V50" s="7" t="s">
        <v>8</v>
      </c>
    </row>
    <row r="53" spans="2:22" x14ac:dyDescent="0.25">
      <c r="B53" s="1" t="s">
        <v>47</v>
      </c>
    </row>
  </sheetData>
  <mergeCells count="42"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Бакуменко Александр Иванович</cp:lastModifiedBy>
  <cp:lastPrinted>2016-11-14T10:17:43Z</cp:lastPrinted>
  <dcterms:created xsi:type="dcterms:W3CDTF">2016-10-07T07:24:19Z</dcterms:created>
  <dcterms:modified xsi:type="dcterms:W3CDTF">2016-12-20T11:06:13Z</dcterms:modified>
</cp:coreProperties>
</file>