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2" i="2"/>
  <c r="AD11" i="1" l="1"/>
  <c r="AE11" i="1"/>
  <c r="AC42" i="1"/>
  <c r="Q11" i="1"/>
  <c r="Q42" i="1" s="1"/>
  <c r="T11" i="1"/>
  <c r="W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<sst xmlns="http://schemas.openxmlformats.org/spreadsheetml/2006/main" count="90" uniqueCount="64">
  <si>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</si>
  <si>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</si>
  <si>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</si>
  <si>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</si>
  <si>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</si>
  <si>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</si>
  <si>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</si>
  <si>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</si>
  <si>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</si>
  <si>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</si>
  <si>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</si>
  <si>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</si>
  <si>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</si>
  <si>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</si>
  <si>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</si>
  <si>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</si>
  <si>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</si>
  <si>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</si>
  <si>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</si>
  <si>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</si>
  <si>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</si>
  <si>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</si>
  <si>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</si>
  <si>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</si>
  <si>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</si>
  <si>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</si>
  <si>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</si>
  <si>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</si>
  <si>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</si>
  <si>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</si>
  <si>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</si>
  <si>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</si>
  <si>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</si>
  <si>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</si>
  <si>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</si>
  <si>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</si>
  <si>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</si>
  <si>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</si>
  <si>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</si>
  <si>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</si>
  <si>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</si>
  <si>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</si>
  <si>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</si>
  <si>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</si>
  <si>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</si>
  <si>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</si>
  <si>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</si>
  <si>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</si>
  <si>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</si>
  <si>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</si>
  <si>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</si>
  <si>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</si>
  <si>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</si>
  <si>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</si>
  <si>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</si>
  <si>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</si>
  <si>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</si>
  <si>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</si>
  <si>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</si>
  <si>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з газопроводу  ШБКБ  за період з 01.11.2016 по 30.11.2016</t>
  </si>
  <si>
    <t/>
  </si>
  <si>
    <t>переданого Харківським ЛВУМГ  та прийнятого ПАТ "Харківміськгаз"  по ГРС-5 м.Харків</t>
  </si>
  <si>
    <t>Данные по ХГРС-5 (ТЭЦ-5)</t>
  </si>
  <si>
    <t>Маршрут №          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</si>
</sst>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9" xfId="0" applyBorder="1" applyProtection="1">
      <protection locked="0"/>
    </xf>
    <xf numFmtId="14" fontId="0" fillId="0" borderId="0" xfId="0" applyNumberFormat="1"/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7" fillId="3" borderId="21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0" borderId="21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27" fillId="2" borderId="21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2" borderId="21" xfId="0" applyFont="1" applyFill="1" applyBorder="1" applyAlignment="1" applyProtection="1">
      <alignment horizontal="center" vertical="center" textRotation="90" wrapText="1"/>
      <protection locked="0"/>
    </xf>
    <xf numFmtId="0" fontId="5" fillId="2" borderId="22" xfId="0" applyFont="1" applyFill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4" borderId="36" xfId="0" applyFont="1" applyFill="1" applyBorder="1" applyAlignment="1" applyProtection="1">
      <alignment horizontal="center" vertical="center" textRotation="90" wrapText="1"/>
      <protection locked="0"/>
    </xf>
    <xf numFmtId="0" fontId="5" fillId="4" borderId="27" xfId="0" applyFont="1" applyFill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3" borderId="21" xfId="0" applyFont="1" applyFill="1" applyBorder="1" applyAlignment="1" applyProtection="1">
      <alignment horizontal="center" vertical="center" textRotation="90" wrapText="1"/>
      <protection locked="0"/>
    </xf>
    <xf numFmtId="0" fontId="5" fillId="3" borderId="22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F25" zoomScaleNormal="90" zoomScaleSheetLayoutView="100" workbookViewId="0">
      <selection activeCell="AA4" sqref="AA4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92" t="s">
        <v>63</v>
      </c>
      <c r="AB1" s="92"/>
      <c r="AC1" s="93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23" t="s">
        <v>53</v>
      </c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24" t="s">
        <v>61</v>
      </c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25" t="s">
        <v>59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08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26.25" customHeight="1" x14ac:dyDescent="0.25">
      <c r="A7" s="139" t="s">
        <v>0</v>
      </c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49" t="s">
        <v>21</v>
      </c>
      <c r="O7" s="150"/>
      <c r="P7" s="150"/>
      <c r="Q7" s="150"/>
      <c r="R7" s="150"/>
      <c r="S7" s="150"/>
      <c r="T7" s="150"/>
      <c r="U7" s="150"/>
      <c r="V7" s="150"/>
      <c r="W7" s="151"/>
      <c r="X7" s="136" t="s">
        <v>57</v>
      </c>
      <c r="Y7" s="120" t="s">
        <v>58</v>
      </c>
      <c r="Z7" s="114" t="s">
        <v>13</v>
      </c>
      <c r="AA7" s="114" t="s">
        <v>14</v>
      </c>
      <c r="AB7" s="117" t="s">
        <v>15</v>
      </c>
      <c r="AC7" s="111" t="s">
        <v>38</v>
      </c>
    </row>
    <row r="8" spans="1:34" ht="16.5" customHeight="1" thickBot="1" x14ac:dyDescent="0.3">
      <c r="A8" s="140"/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152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37"/>
      <c r="Y8" s="121"/>
      <c r="Z8" s="115"/>
      <c r="AA8" s="115"/>
      <c r="AB8" s="118"/>
      <c r="AC8" s="112"/>
    </row>
    <row r="9" spans="1:34" ht="15" customHeight="1" x14ac:dyDescent="0.25">
      <c r="A9" s="140"/>
      <c r="B9" s="142" t="s">
        <v>24</v>
      </c>
      <c r="C9" s="110" t="s">
        <v>25</v>
      </c>
      <c r="D9" s="110" t="s">
        <v>26</v>
      </c>
      <c r="E9" s="110" t="s">
        <v>27</v>
      </c>
      <c r="F9" s="110" t="s">
        <v>28</v>
      </c>
      <c r="G9" s="110" t="s">
        <v>29</v>
      </c>
      <c r="H9" s="110" t="s">
        <v>30</v>
      </c>
      <c r="I9" s="110" t="s">
        <v>31</v>
      </c>
      <c r="J9" s="110" t="s">
        <v>32</v>
      </c>
      <c r="K9" s="110" t="s">
        <v>33</v>
      </c>
      <c r="L9" s="110" t="s">
        <v>34</v>
      </c>
      <c r="M9" s="132" t="s">
        <v>35</v>
      </c>
      <c r="N9" s="153"/>
      <c r="O9" s="103" t="s">
        <v>22</v>
      </c>
      <c r="P9" s="103" t="s">
        <v>7</v>
      </c>
      <c r="Q9" s="105" t="s">
        <v>8</v>
      </c>
      <c r="R9" s="103" t="s">
        <v>23</v>
      </c>
      <c r="S9" s="103" t="s">
        <v>9</v>
      </c>
      <c r="T9" s="154" t="s">
        <v>10</v>
      </c>
      <c r="U9" s="103" t="s">
        <v>19</v>
      </c>
      <c r="V9" s="103" t="s">
        <v>11</v>
      </c>
      <c r="W9" s="134" t="s">
        <v>12</v>
      </c>
      <c r="X9" s="137"/>
      <c r="Y9" s="121"/>
      <c r="Z9" s="115"/>
      <c r="AA9" s="115"/>
      <c r="AB9" s="118"/>
      <c r="AC9" s="112"/>
    </row>
    <row r="10" spans="1:34" ht="119.25" customHeight="1" thickBot="1" x14ac:dyDescent="0.3">
      <c r="A10" s="141"/>
      <c r="B10" s="14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33"/>
      <c r="N10" s="143"/>
      <c r="O10" s="104"/>
      <c r="P10" s="104"/>
      <c r="Q10" s="106"/>
      <c r="R10" s="104"/>
      <c r="S10" s="104"/>
      <c r="T10" s="155"/>
      <c r="U10" s="104"/>
      <c r="V10" s="104"/>
      <c r="W10" s="135"/>
      <c r="X10" s="138"/>
      <c r="Y10" s="122"/>
      <c r="Z10" s="116"/>
      <c r="AA10" s="116"/>
      <c r="AB10" s="119"/>
      <c r="AC10" s="113"/>
    </row>
    <row r="11" spans="1:34" x14ac:dyDescent="0.25">
      <c r="A11" s="51">
        <v>1</v>
      </c>
      <c r="B11" s="52">
        <v>90.004499999999993</v>
      </c>
      <c r="C11" s="53">
        <v>5.6737000000000002</v>
      </c>
      <c r="D11" s="53">
        <v>1.2991999999999999</v>
      </c>
      <c r="E11" s="53">
        <v>0.10639999999999999</v>
      </c>
      <c r="F11" s="53">
        <v>0.1789</v>
      </c>
      <c r="G11" s="53">
        <v>2.8E-3</v>
      </c>
      <c r="H11" s="53">
        <v>4.0599999999999997E-2</v>
      </c>
      <c r="I11" s="53">
        <v>3.2599999999999997E-2</v>
      </c>
      <c r="J11" s="53">
        <v>3.4000000000000002E-2</v>
      </c>
      <c r="K11" s="53" t="s">
        <v>60</v>
      </c>
      <c r="L11" s="53">
        <v>1.9184000000000001</v>
      </c>
      <c r="M11" s="54">
        <v>0.70879999999999999</v>
      </c>
      <c r="N11" s="52">
        <v>0.74239999999999995</v>
      </c>
      <c r="O11" s="55"/>
      <c r="P11" s="56">
        <v>35.06</v>
      </c>
      <c r="Q11" s="58">
        <f>P11/3.6</f>
        <v>9.7388888888888889</v>
      </c>
      <c r="R11" s="67"/>
      <c r="S11" s="68">
        <v>38.82</v>
      </c>
      <c r="T11" s="61">
        <f>S11/3.6</f>
        <v>10.783333333333333</v>
      </c>
      <c r="U11" s="68"/>
      <c r="V11" s="73">
        <v>49.45</v>
      </c>
      <c r="W11" s="64">
        <f>V11/3.6</f>
        <v>13.736111111111111</v>
      </c>
      <c r="X11" s="75"/>
      <c r="Y11" s="76"/>
      <c r="Z11" s="82"/>
      <c r="AA11" s="82"/>
      <c r="AB11" s="81"/>
      <c r="AC11" s="90">
        <v>1851.4617499999999</v>
      </c>
      <c r="AD11" s="10">
        <f>SUM(B11:M11)+$K$42+$N$42</f>
        <v>99.999899999999982</v>
      </c>
      <c r="AE11" s="89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>
        <v>89.995599999999996</v>
      </c>
      <c r="C12" s="41">
        <v>5.6924000000000001</v>
      </c>
      <c r="D12" s="41">
        <v>1.2749999999999999</v>
      </c>
      <c r="E12" s="41">
        <v>0.1036</v>
      </c>
      <c r="F12" s="41">
        <v>0.17399999999999999</v>
      </c>
      <c r="G12" s="41">
        <v>2.8E-3</v>
      </c>
      <c r="H12" s="41">
        <v>3.9699999999999999E-2</v>
      </c>
      <c r="I12" s="41">
        <v>3.2099999999999997E-2</v>
      </c>
      <c r="J12" s="41">
        <v>3.3799999999999997E-2</v>
      </c>
      <c r="K12" s="41" t="s">
        <v>60</v>
      </c>
      <c r="L12" s="41">
        <v>1.9318</v>
      </c>
      <c r="M12" s="42">
        <v>0.71919999999999995</v>
      </c>
      <c r="N12" s="40">
        <v>0.74219999999999997</v>
      </c>
      <c r="O12" s="43"/>
      <c r="P12" s="44">
        <v>35.03</v>
      </c>
      <c r="Q12" s="59">
        <f t="shared" ref="Q12:Q41" si="0">P12/3.6</f>
        <v>9.7305555555555561</v>
      </c>
      <c r="R12" s="69"/>
      <c r="S12" s="68">
        <v>38.799999999999997</v>
      </c>
      <c r="T12" s="62">
        <f t="shared" ref="T12:T41" si="1">S12/3.6</f>
        <v>10.777777777777777</v>
      </c>
      <c r="U12" s="69"/>
      <c r="V12" s="73">
        <v>49.42</v>
      </c>
      <c r="W12" s="65">
        <f t="shared" ref="W12:W41" si="2">V12/3.6</f>
        <v>13.727777777777778</v>
      </c>
      <c r="X12" s="77"/>
      <c r="Y12" s="78"/>
      <c r="Z12" s="83"/>
      <c r="AA12" s="83"/>
      <c r="AB12" s="87"/>
      <c r="AC12" s="90">
        <v>1733.39213</v>
      </c>
      <c r="AD12" s="10">
        <f t="shared" ref="AD12:AD41" si="3">SUM(B12:M12)+$K$42+$N$42</f>
        <v>100</v>
      </c>
      <c r="AE12" s="89" t="str">
        <f>IF(AD12=100,"ОК"," ")</f>
        <v>ОК</v>
      </c>
      <c r="AF12" s="6"/>
      <c r="AG12" s="6"/>
      <c r="AH12" s="6"/>
    </row>
    <row r="13" spans="1:34" x14ac:dyDescent="0.25">
      <c r="A13" s="29">
        <v>3</v>
      </c>
      <c r="B13" s="40">
        <v>89.576899999999995</v>
      </c>
      <c r="C13" s="41">
        <v>5.9630000000000001</v>
      </c>
      <c r="D13" s="41">
        <v>1.331</v>
      </c>
      <c r="E13" s="41">
        <v>0.1036</v>
      </c>
      <c r="F13" s="41">
        <v>0.1736</v>
      </c>
      <c r="G13" s="41">
        <v>1.8E-3</v>
      </c>
      <c r="H13" s="41">
        <v>3.7699999999999997E-2</v>
      </c>
      <c r="I13" s="41">
        <v>3.0200000000000001E-2</v>
      </c>
      <c r="J13" s="41">
        <v>2.5499999999999998E-2</v>
      </c>
      <c r="K13" s="41" t="s">
        <v>60</v>
      </c>
      <c r="L13" s="41">
        <v>1.9851000000000001</v>
      </c>
      <c r="M13" s="42">
        <v>0.77159999999999995</v>
      </c>
      <c r="N13" s="40">
        <v>0.745</v>
      </c>
      <c r="O13" s="43"/>
      <c r="P13" s="44">
        <v>35.08</v>
      </c>
      <c r="Q13" s="59">
        <f t="shared" si="0"/>
        <v>9.7444444444444436</v>
      </c>
      <c r="R13" s="69"/>
      <c r="S13" s="68">
        <v>38.85</v>
      </c>
      <c r="T13" s="62">
        <f t="shared" si="1"/>
        <v>10.791666666666666</v>
      </c>
      <c r="U13" s="69"/>
      <c r="V13" s="73">
        <v>49.4</v>
      </c>
      <c r="W13" s="65">
        <f t="shared" si="2"/>
        <v>13.722222222222221</v>
      </c>
      <c r="X13" s="77">
        <v>-9.1999999999999993</v>
      </c>
      <c r="Y13" s="78">
        <v>-2</v>
      </c>
      <c r="Z13" s="83">
        <v>1.1999999999999999E-3</v>
      </c>
      <c r="AA13" s="83" t="s">
        <v>52</v>
      </c>
      <c r="AB13" s="87" t="s">
        <v>51</v>
      </c>
      <c r="AC13" s="90">
        <v>1427.7897499999999</v>
      </c>
      <c r="AD13" s="10">
        <f t="shared" si="3"/>
        <v>99.999999999999986</v>
      </c>
      <c r="AE13" s="89" t="str">
        <f>IF(AD13=100,"ОК"," ")</f>
        <v>ОК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35.08</v>
      </c>
      <c r="Q14" s="59">
        <f t="shared" si="0"/>
        <v>9.7444444444444436</v>
      </c>
      <c r="R14" s="69"/>
      <c r="S14" s="68">
        <v>38.85</v>
      </c>
      <c r="T14" s="62">
        <f t="shared" si="1"/>
        <v>10.791666666666666</v>
      </c>
      <c r="U14" s="69"/>
      <c r="V14" s="73">
        <v>49.4</v>
      </c>
      <c r="W14" s="65">
        <f t="shared" si="2"/>
        <v>13.722222222222221</v>
      </c>
      <c r="X14" s="77"/>
      <c r="Y14" s="78"/>
      <c r="Z14" s="83"/>
      <c r="AA14" s="83"/>
      <c r="AB14" s="87"/>
      <c r="AC14" s="90">
        <v>1893.15888</v>
      </c>
      <c r="AD14" s="10">
        <f t="shared" si="3"/>
        <v>0</v>
      </c>
      <c r="AE14" s="8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35.08</v>
      </c>
      <c r="Q15" s="59">
        <f t="shared" si="0"/>
        <v>9.7444444444444436</v>
      </c>
      <c r="R15" s="69"/>
      <c r="S15" s="68">
        <v>38.85</v>
      </c>
      <c r="T15" s="62">
        <f t="shared" si="1"/>
        <v>10.791666666666666</v>
      </c>
      <c r="U15" s="69"/>
      <c r="V15" s="73">
        <v>49.4</v>
      </c>
      <c r="W15" s="65">
        <f t="shared" si="2"/>
        <v>13.722222222222221</v>
      </c>
      <c r="X15" s="77"/>
      <c r="Y15" s="78"/>
      <c r="Z15" s="83"/>
      <c r="AA15" s="83"/>
      <c r="AB15" s="87"/>
      <c r="AC15" s="90">
        <v>1846.0509999999999</v>
      </c>
      <c r="AD15" s="10">
        <f t="shared" si="3"/>
        <v>0</v>
      </c>
      <c r="AE15" s="8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>
        <v>89.954499999999996</v>
      </c>
      <c r="C16" s="41">
        <v>5.7329999999999997</v>
      </c>
      <c r="D16" s="41">
        <v>1.2735000000000001</v>
      </c>
      <c r="E16" s="41">
        <v>0.10349999999999999</v>
      </c>
      <c r="F16" s="41">
        <v>0.1719</v>
      </c>
      <c r="G16" s="41">
        <v>2.5000000000000001E-3</v>
      </c>
      <c r="H16" s="41">
        <v>3.9399999999999998E-2</v>
      </c>
      <c r="I16" s="41">
        <v>3.2099999999999997E-2</v>
      </c>
      <c r="J16" s="41">
        <v>3.3399999999999999E-2</v>
      </c>
      <c r="K16" s="41" t="s">
        <v>60</v>
      </c>
      <c r="L16" s="41">
        <v>1.9375</v>
      </c>
      <c r="M16" s="42">
        <v>0.71870000000000001</v>
      </c>
      <c r="N16" s="40">
        <v>0.74239999999999995</v>
      </c>
      <c r="O16" s="43"/>
      <c r="P16" s="44">
        <v>35.04</v>
      </c>
      <c r="Q16" s="59">
        <f t="shared" si="0"/>
        <v>9.7333333333333325</v>
      </c>
      <c r="R16" s="69"/>
      <c r="S16" s="68">
        <v>38.799999999999997</v>
      </c>
      <c r="T16" s="62">
        <f t="shared" si="1"/>
        <v>10.777777777777777</v>
      </c>
      <c r="U16" s="69"/>
      <c r="V16" s="73">
        <v>49.42</v>
      </c>
      <c r="W16" s="65">
        <f t="shared" si="2"/>
        <v>13.727777777777778</v>
      </c>
      <c r="X16" s="77"/>
      <c r="Y16" s="78"/>
      <c r="Z16" s="83"/>
      <c r="AA16" s="83"/>
      <c r="AB16" s="87"/>
      <c r="AC16" s="90">
        <v>1744.3171299999999</v>
      </c>
      <c r="AD16" s="10">
        <f t="shared" si="3"/>
        <v>99.999999999999986</v>
      </c>
      <c r="AE16" s="89" t="str">
        <f t="shared" si="4"/>
        <v>ОК</v>
      </c>
      <c r="AF16" s="6"/>
      <c r="AG16" s="6"/>
      <c r="AH16" s="6"/>
    </row>
    <row r="17" spans="1:34" x14ac:dyDescent="0.25">
      <c r="A17" s="29">
        <v>7</v>
      </c>
      <c r="B17" s="40">
        <v>89.548900000000003</v>
      </c>
      <c r="C17" s="41">
        <v>5.9583000000000004</v>
      </c>
      <c r="D17" s="41">
        <v>1.3501000000000001</v>
      </c>
      <c r="E17" s="41">
        <v>0.1066</v>
      </c>
      <c r="F17" s="41">
        <v>0.17910000000000001</v>
      </c>
      <c r="G17" s="41">
        <v>1.9E-3</v>
      </c>
      <c r="H17" s="41">
        <v>0.04</v>
      </c>
      <c r="I17" s="41">
        <v>3.2599999999999997E-2</v>
      </c>
      <c r="J17" s="41">
        <v>2.92E-2</v>
      </c>
      <c r="K17" s="41" t="s">
        <v>60</v>
      </c>
      <c r="L17" s="41">
        <v>1.9829000000000001</v>
      </c>
      <c r="M17" s="42">
        <v>0.77039999999999997</v>
      </c>
      <c r="N17" s="40">
        <v>0.74550000000000005</v>
      </c>
      <c r="O17" s="43"/>
      <c r="P17" s="44">
        <v>35.11</v>
      </c>
      <c r="Q17" s="59">
        <f t="shared" si="0"/>
        <v>9.7527777777777782</v>
      </c>
      <c r="R17" s="69"/>
      <c r="S17" s="68">
        <v>38.880000000000003</v>
      </c>
      <c r="T17" s="62">
        <f t="shared" si="1"/>
        <v>10.8</v>
      </c>
      <c r="U17" s="69"/>
      <c r="V17" s="73">
        <v>49.41</v>
      </c>
      <c r="W17" s="65">
        <f t="shared" si="2"/>
        <v>13.724999999999998</v>
      </c>
      <c r="X17" s="77"/>
      <c r="Y17" s="78"/>
      <c r="Z17" s="83"/>
      <c r="AA17" s="83"/>
      <c r="AB17" s="87"/>
      <c r="AC17" s="90">
        <v>1456.5909999999999</v>
      </c>
      <c r="AD17" s="10">
        <f t="shared" si="3"/>
        <v>100.00000000000001</v>
      </c>
      <c r="AE17" s="89" t="str">
        <f t="shared" si="4"/>
        <v>ОК</v>
      </c>
      <c r="AF17" s="6"/>
      <c r="AG17" s="6"/>
      <c r="AH17" s="6"/>
    </row>
    <row r="18" spans="1:34" x14ac:dyDescent="0.25">
      <c r="A18" s="29">
        <v>8</v>
      </c>
      <c r="B18" s="40">
        <v>89.552899999999994</v>
      </c>
      <c r="C18" s="41">
        <v>5.9734999999999996</v>
      </c>
      <c r="D18" s="41">
        <v>1.3178000000000001</v>
      </c>
      <c r="E18" s="41">
        <v>0.10349999999999999</v>
      </c>
      <c r="F18" s="41">
        <v>0.17219999999999999</v>
      </c>
      <c r="G18" s="41">
        <v>1.8E-3</v>
      </c>
      <c r="H18" s="41">
        <v>3.78E-2</v>
      </c>
      <c r="I18" s="41">
        <v>2.98E-2</v>
      </c>
      <c r="J18" s="41">
        <v>2.5899999999999999E-2</v>
      </c>
      <c r="K18" s="41" t="s">
        <v>60</v>
      </c>
      <c r="L18" s="41">
        <v>2.02</v>
      </c>
      <c r="M18" s="42">
        <v>0.76470000000000005</v>
      </c>
      <c r="N18" s="40">
        <v>0.745</v>
      </c>
      <c r="O18" s="43"/>
      <c r="P18" s="44">
        <v>35.07</v>
      </c>
      <c r="Q18" s="59">
        <f t="shared" si="0"/>
        <v>9.7416666666666671</v>
      </c>
      <c r="R18" s="69"/>
      <c r="S18" s="68">
        <v>38.83</v>
      </c>
      <c r="T18" s="62">
        <f t="shared" si="1"/>
        <v>10.78611111111111</v>
      </c>
      <c r="U18" s="69"/>
      <c r="V18" s="73">
        <v>49.38</v>
      </c>
      <c r="W18" s="65">
        <f t="shared" si="2"/>
        <v>13.716666666666667</v>
      </c>
      <c r="X18" s="77"/>
      <c r="Y18" s="78"/>
      <c r="Z18" s="83"/>
      <c r="AA18" s="83"/>
      <c r="AB18" s="87"/>
      <c r="AC18" s="90">
        <v>1267.271</v>
      </c>
      <c r="AD18" s="10">
        <f t="shared" si="3"/>
        <v>99.999899999999997</v>
      </c>
      <c r="AE18" s="89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>
        <v>89.5929</v>
      </c>
      <c r="C19" s="41">
        <v>5.8971</v>
      </c>
      <c r="D19" s="41">
        <v>1.3821000000000001</v>
      </c>
      <c r="E19" s="41">
        <v>0.1077</v>
      </c>
      <c r="F19" s="41">
        <v>0.17680000000000001</v>
      </c>
      <c r="G19" s="41">
        <v>1.8E-3</v>
      </c>
      <c r="H19" s="41">
        <v>3.9399999999999998E-2</v>
      </c>
      <c r="I19" s="41">
        <v>3.0800000000000001E-2</v>
      </c>
      <c r="J19" s="41">
        <v>2.53E-2</v>
      </c>
      <c r="K19" s="41" t="s">
        <v>60</v>
      </c>
      <c r="L19" s="41">
        <v>1.9753000000000001</v>
      </c>
      <c r="M19" s="42">
        <v>0.77080000000000004</v>
      </c>
      <c r="N19" s="40">
        <v>0.74529999999999996</v>
      </c>
      <c r="O19" s="43"/>
      <c r="P19" s="44">
        <v>35.1</v>
      </c>
      <c r="Q19" s="59">
        <f t="shared" si="0"/>
        <v>9.75</v>
      </c>
      <c r="R19" s="69"/>
      <c r="S19" s="68">
        <v>38.869999999999997</v>
      </c>
      <c r="T19" s="62">
        <f t="shared" si="1"/>
        <v>10.797222222222221</v>
      </c>
      <c r="U19" s="69"/>
      <c r="V19" s="73">
        <v>49.41</v>
      </c>
      <c r="W19" s="65">
        <f t="shared" si="2"/>
        <v>13.724999999999998</v>
      </c>
      <c r="X19" s="77"/>
      <c r="Y19" s="78"/>
      <c r="Z19" s="83"/>
      <c r="AA19" s="83"/>
      <c r="AB19" s="87"/>
      <c r="AC19" s="90">
        <v>1603.1859999999999</v>
      </c>
      <c r="AD19" s="10">
        <f t="shared" si="3"/>
        <v>99.999999999999986</v>
      </c>
      <c r="AE19" s="89" t="str">
        <f t="shared" si="4"/>
        <v>ОК</v>
      </c>
      <c r="AF19" s="6"/>
      <c r="AG19" s="6"/>
      <c r="AH19" s="6"/>
    </row>
    <row r="20" spans="1:34" x14ac:dyDescent="0.25">
      <c r="A20" s="29">
        <v>10</v>
      </c>
      <c r="B20" s="40">
        <v>89.810299999999998</v>
      </c>
      <c r="C20" s="41">
        <v>5.8419999999999996</v>
      </c>
      <c r="D20" s="41">
        <v>1.3008999999999999</v>
      </c>
      <c r="E20" s="41">
        <v>0.1</v>
      </c>
      <c r="F20" s="41">
        <v>0.1686</v>
      </c>
      <c r="G20" s="41">
        <v>2E-3</v>
      </c>
      <c r="H20" s="41">
        <v>3.7400000000000003E-2</v>
      </c>
      <c r="I20" s="41">
        <v>2.92E-2</v>
      </c>
      <c r="J20" s="41">
        <v>2.53E-2</v>
      </c>
      <c r="K20" s="41" t="s">
        <v>60</v>
      </c>
      <c r="L20" s="41">
        <v>1.9413</v>
      </c>
      <c r="M20" s="42">
        <v>0.74319999999999997</v>
      </c>
      <c r="N20" s="40">
        <v>0.74319999999999997</v>
      </c>
      <c r="O20" s="43"/>
      <c r="P20" s="44">
        <v>35.049999999999997</v>
      </c>
      <c r="Q20" s="59">
        <f t="shared" si="0"/>
        <v>9.7361111111111107</v>
      </c>
      <c r="R20" s="69"/>
      <c r="S20" s="68">
        <v>38.82</v>
      </c>
      <c r="T20" s="62">
        <f t="shared" si="1"/>
        <v>10.783333333333333</v>
      </c>
      <c r="U20" s="69"/>
      <c r="V20" s="73">
        <v>49.41</v>
      </c>
      <c r="W20" s="65">
        <f t="shared" si="2"/>
        <v>13.724999999999998</v>
      </c>
      <c r="X20" s="77"/>
      <c r="Y20" s="78"/>
      <c r="Z20" s="83"/>
      <c r="AA20" s="83"/>
      <c r="AB20" s="87"/>
      <c r="AC20" s="90">
        <v>1729.4661299999998</v>
      </c>
      <c r="AD20" s="10">
        <f t="shared" si="3"/>
        <v>100.00019999999999</v>
      </c>
      <c r="AE20" s="8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35.049999999999997</v>
      </c>
      <c r="Q21" s="59">
        <f t="shared" si="0"/>
        <v>9.7361111111111107</v>
      </c>
      <c r="R21" s="69"/>
      <c r="S21" s="68">
        <v>38.82</v>
      </c>
      <c r="T21" s="62">
        <f t="shared" si="1"/>
        <v>10.783333333333333</v>
      </c>
      <c r="U21" s="69"/>
      <c r="V21" s="73">
        <v>49.41</v>
      </c>
      <c r="W21" s="65">
        <f t="shared" si="2"/>
        <v>13.724999999999998</v>
      </c>
      <c r="X21" s="77">
        <v>-8.5</v>
      </c>
      <c r="Y21" s="78">
        <v>-4.8</v>
      </c>
      <c r="Z21" s="83"/>
      <c r="AA21" s="83"/>
      <c r="AB21" s="87"/>
      <c r="AC21" s="90">
        <v>1737.45588</v>
      </c>
      <c r="AD21" s="10">
        <f t="shared" si="3"/>
        <v>0</v>
      </c>
      <c r="AE21" s="89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35.049999999999997</v>
      </c>
      <c r="Q22" s="59">
        <f t="shared" si="0"/>
        <v>9.7361111111111107</v>
      </c>
      <c r="R22" s="69"/>
      <c r="S22" s="68">
        <v>38.82</v>
      </c>
      <c r="T22" s="62">
        <f t="shared" si="1"/>
        <v>10.783333333333333</v>
      </c>
      <c r="U22" s="69"/>
      <c r="V22" s="73">
        <v>49.41</v>
      </c>
      <c r="W22" s="65">
        <f t="shared" si="2"/>
        <v>13.724999999999998</v>
      </c>
      <c r="X22" s="77"/>
      <c r="Y22" s="78"/>
      <c r="Z22" s="83"/>
      <c r="AA22" s="83"/>
      <c r="AB22" s="87"/>
      <c r="AC22" s="90">
        <v>1761.5221299999998</v>
      </c>
      <c r="AD22" s="10">
        <f t="shared" si="3"/>
        <v>0</v>
      </c>
      <c r="AE22" s="8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>
        <v>90.131600000000006</v>
      </c>
      <c r="C23" s="41">
        <v>5.6955</v>
      </c>
      <c r="D23" s="41">
        <v>1.2146999999999999</v>
      </c>
      <c r="E23" s="41">
        <v>9.7799999999999998E-2</v>
      </c>
      <c r="F23" s="41">
        <v>0.16159999999999999</v>
      </c>
      <c r="G23" s="41">
        <v>2.3E-3</v>
      </c>
      <c r="H23" s="41">
        <v>3.7499999999999999E-2</v>
      </c>
      <c r="I23" s="41">
        <v>2.9700000000000001E-2</v>
      </c>
      <c r="J23" s="41">
        <v>2.8899999999999999E-2</v>
      </c>
      <c r="K23" s="41" t="s">
        <v>60</v>
      </c>
      <c r="L23" s="41">
        <v>1.8937999999999999</v>
      </c>
      <c r="M23" s="42">
        <v>0.70660000000000001</v>
      </c>
      <c r="N23" s="40">
        <v>0.74060000000000004</v>
      </c>
      <c r="O23" s="43"/>
      <c r="P23" s="44">
        <v>34.99</v>
      </c>
      <c r="Q23" s="59">
        <f t="shared" si="0"/>
        <v>9.719444444444445</v>
      </c>
      <c r="R23" s="69"/>
      <c r="S23" s="70">
        <v>38.76</v>
      </c>
      <c r="T23" s="62">
        <f t="shared" si="1"/>
        <v>10.766666666666666</v>
      </c>
      <c r="U23" s="69"/>
      <c r="V23" s="74">
        <v>49.42</v>
      </c>
      <c r="W23" s="65">
        <f t="shared" si="2"/>
        <v>13.727777777777778</v>
      </c>
      <c r="X23" s="77"/>
      <c r="Y23" s="78"/>
      <c r="Z23" s="83"/>
      <c r="AA23" s="83"/>
      <c r="AB23" s="87"/>
      <c r="AC23" s="90">
        <v>1814.6296299999999</v>
      </c>
      <c r="AD23" s="10">
        <f t="shared" si="3"/>
        <v>100</v>
      </c>
      <c r="AE23" s="89" t="str">
        <f t="shared" si="4"/>
        <v>ОК</v>
      </c>
      <c r="AF23" s="6"/>
      <c r="AG23" s="6"/>
      <c r="AH23" s="6"/>
    </row>
    <row r="24" spans="1:34" x14ac:dyDescent="0.25">
      <c r="A24" s="29">
        <v>14</v>
      </c>
      <c r="B24" s="40">
        <v>90.195999999999998</v>
      </c>
      <c r="C24" s="41">
        <v>5.6208</v>
      </c>
      <c r="D24" s="41">
        <v>1.2531000000000001</v>
      </c>
      <c r="E24" s="41">
        <v>0.1037</v>
      </c>
      <c r="F24" s="41">
        <v>0.17130000000000001</v>
      </c>
      <c r="G24" s="41">
        <v>2.8E-3</v>
      </c>
      <c r="H24" s="41">
        <v>4.0500000000000001E-2</v>
      </c>
      <c r="I24" s="41">
        <v>3.2199999999999999E-2</v>
      </c>
      <c r="J24" s="41">
        <v>3.49E-2</v>
      </c>
      <c r="K24" s="41" t="s">
        <v>60</v>
      </c>
      <c r="L24" s="41">
        <v>1.8686</v>
      </c>
      <c r="M24" s="42">
        <v>0.67610000000000003</v>
      </c>
      <c r="N24" s="40">
        <v>0.74070000000000003</v>
      </c>
      <c r="O24" s="43"/>
      <c r="P24" s="44">
        <v>35.04</v>
      </c>
      <c r="Q24" s="59">
        <f t="shared" si="0"/>
        <v>9.7333333333333325</v>
      </c>
      <c r="R24" s="69"/>
      <c r="S24" s="70">
        <v>38.81</v>
      </c>
      <c r="T24" s="62">
        <f t="shared" si="1"/>
        <v>10.780555555555557</v>
      </c>
      <c r="U24" s="69"/>
      <c r="V24" s="74">
        <v>49.48</v>
      </c>
      <c r="W24" s="65">
        <f t="shared" si="2"/>
        <v>13.744444444444444</v>
      </c>
      <c r="X24" s="77"/>
      <c r="Y24" s="78"/>
      <c r="Z24" s="83"/>
      <c r="AA24" s="83"/>
      <c r="AB24" s="87"/>
      <c r="AC24" s="90">
        <v>1925.29838</v>
      </c>
      <c r="AD24" s="10">
        <f t="shared" si="3"/>
        <v>100</v>
      </c>
      <c r="AE24" s="89" t="str">
        <f t="shared" si="4"/>
        <v>ОК</v>
      </c>
      <c r="AF24" s="6"/>
      <c r="AG24" s="6"/>
      <c r="AH24" s="6"/>
    </row>
    <row r="25" spans="1:34" x14ac:dyDescent="0.25">
      <c r="A25" s="29">
        <v>15</v>
      </c>
      <c r="B25" s="40">
        <v>90.122799999999998</v>
      </c>
      <c r="C25" s="41">
        <v>5.6239999999999997</v>
      </c>
      <c r="D25" s="41">
        <v>1.3015000000000001</v>
      </c>
      <c r="E25" s="41">
        <v>0.1081</v>
      </c>
      <c r="F25" s="41">
        <v>0.17599999999999999</v>
      </c>
      <c r="G25" s="41">
        <v>2.8E-3</v>
      </c>
      <c r="H25" s="41">
        <v>4.0500000000000001E-2</v>
      </c>
      <c r="I25" s="41">
        <v>3.1899999999999998E-2</v>
      </c>
      <c r="J25" s="41">
        <v>3.3099999999999997E-2</v>
      </c>
      <c r="K25" s="41" t="s">
        <v>60</v>
      </c>
      <c r="L25" s="41">
        <v>1.8778999999999999</v>
      </c>
      <c r="M25" s="42">
        <v>0.68149999999999999</v>
      </c>
      <c r="N25" s="40">
        <v>0.74150000000000005</v>
      </c>
      <c r="O25" s="43"/>
      <c r="P25" s="44">
        <v>35.07</v>
      </c>
      <c r="Q25" s="59">
        <f t="shared" si="0"/>
        <v>9.7416666666666671</v>
      </c>
      <c r="R25" s="69"/>
      <c r="S25" s="70">
        <v>38.83</v>
      </c>
      <c r="T25" s="62">
        <f t="shared" si="1"/>
        <v>10.78611111111111</v>
      </c>
      <c r="U25" s="69"/>
      <c r="V25" s="74">
        <v>49.49</v>
      </c>
      <c r="W25" s="65">
        <f t="shared" si="2"/>
        <v>13.747222222222222</v>
      </c>
      <c r="X25" s="77"/>
      <c r="Y25" s="78"/>
      <c r="Z25" s="83"/>
      <c r="AA25" s="83"/>
      <c r="AB25" s="87"/>
      <c r="AC25" s="90">
        <v>1880.9431299999999</v>
      </c>
      <c r="AD25" s="10">
        <f t="shared" si="3"/>
        <v>100.00009999999997</v>
      </c>
      <c r="AE25" s="89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>
        <v>90.146500000000003</v>
      </c>
      <c r="C26" s="41">
        <v>5.5983000000000001</v>
      </c>
      <c r="D26" s="41">
        <v>1.3</v>
      </c>
      <c r="E26" s="41">
        <v>0.1081</v>
      </c>
      <c r="F26" s="41">
        <v>0.17549999999999999</v>
      </c>
      <c r="G26" s="41">
        <v>2.7000000000000001E-3</v>
      </c>
      <c r="H26" s="41">
        <v>4.0500000000000001E-2</v>
      </c>
      <c r="I26" s="41">
        <v>3.2000000000000001E-2</v>
      </c>
      <c r="J26" s="41">
        <v>3.2899999999999999E-2</v>
      </c>
      <c r="K26" s="41" t="s">
        <v>60</v>
      </c>
      <c r="L26" s="41">
        <v>1.8818999999999999</v>
      </c>
      <c r="M26" s="42">
        <v>0.68179999999999996</v>
      </c>
      <c r="N26" s="40">
        <v>0.74139999999999995</v>
      </c>
      <c r="O26" s="43"/>
      <c r="P26" s="44">
        <v>35.06</v>
      </c>
      <c r="Q26" s="59">
        <f t="shared" si="0"/>
        <v>9.7388888888888889</v>
      </c>
      <c r="R26" s="69"/>
      <c r="S26" s="70">
        <v>38.82</v>
      </c>
      <c r="T26" s="62">
        <f t="shared" si="1"/>
        <v>10.783333333333333</v>
      </c>
      <c r="U26" s="69"/>
      <c r="V26" s="74">
        <v>49.48</v>
      </c>
      <c r="W26" s="65">
        <f t="shared" si="2"/>
        <v>13.744444444444444</v>
      </c>
      <c r="X26" s="77"/>
      <c r="Y26" s="78"/>
      <c r="Z26" s="83"/>
      <c r="AA26" s="83"/>
      <c r="AB26" s="87"/>
      <c r="AC26" s="90">
        <v>1848.63175</v>
      </c>
      <c r="AD26" s="10">
        <f t="shared" si="3"/>
        <v>100.00019999999998</v>
      </c>
      <c r="AE26" s="8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>
        <v>90.162099999999995</v>
      </c>
      <c r="C27" s="41">
        <v>5.5887000000000002</v>
      </c>
      <c r="D27" s="41">
        <v>1.3090999999999999</v>
      </c>
      <c r="E27" s="41">
        <v>0.1105</v>
      </c>
      <c r="F27" s="41">
        <v>0.1784</v>
      </c>
      <c r="G27" s="41">
        <v>2.7000000000000001E-3</v>
      </c>
      <c r="H27" s="41">
        <v>4.1599999999999998E-2</v>
      </c>
      <c r="I27" s="41">
        <v>3.27E-2</v>
      </c>
      <c r="J27" s="41">
        <v>3.4799999999999998E-2</v>
      </c>
      <c r="K27" s="41">
        <v>6.3E-3</v>
      </c>
      <c r="L27" s="41">
        <v>1.87</v>
      </c>
      <c r="M27" s="42">
        <v>0.66930000000000001</v>
      </c>
      <c r="N27" s="40">
        <v>0.74139999999999995</v>
      </c>
      <c r="O27" s="43"/>
      <c r="P27" s="44">
        <v>35.07</v>
      </c>
      <c r="Q27" s="59">
        <f t="shared" si="0"/>
        <v>9.7416666666666671</v>
      </c>
      <c r="R27" s="69"/>
      <c r="S27" s="70">
        <v>38.840000000000003</v>
      </c>
      <c r="T27" s="62">
        <f t="shared" si="1"/>
        <v>10.78888888888889</v>
      </c>
      <c r="U27" s="69"/>
      <c r="V27" s="74">
        <v>49.51</v>
      </c>
      <c r="W27" s="65">
        <f t="shared" si="2"/>
        <v>13.752777777777776</v>
      </c>
      <c r="X27" s="77">
        <v>-8.1999999999999993</v>
      </c>
      <c r="Y27" s="78">
        <v>-3.4</v>
      </c>
      <c r="Z27" s="83">
        <v>1.1000000000000001E-3</v>
      </c>
      <c r="AA27" s="83" t="s">
        <v>52</v>
      </c>
      <c r="AB27" s="87" t="s">
        <v>51</v>
      </c>
      <c r="AC27" s="90">
        <v>1874.02513</v>
      </c>
      <c r="AD27" s="10">
        <f t="shared" si="3"/>
        <v>100.00620000000002</v>
      </c>
      <c r="AE27" s="8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35.07</v>
      </c>
      <c r="Q28" s="59">
        <f t="shared" si="0"/>
        <v>9.7416666666666671</v>
      </c>
      <c r="R28" s="69"/>
      <c r="S28" s="70">
        <v>38.840000000000003</v>
      </c>
      <c r="T28" s="62">
        <f t="shared" si="1"/>
        <v>10.78888888888889</v>
      </c>
      <c r="U28" s="69"/>
      <c r="V28" s="74">
        <v>49.51</v>
      </c>
      <c r="W28" s="65">
        <f t="shared" si="2"/>
        <v>13.752777777777776</v>
      </c>
      <c r="X28" s="77"/>
      <c r="Y28" s="78"/>
      <c r="Z28" s="83"/>
      <c r="AA28" s="83"/>
      <c r="AB28" s="87"/>
      <c r="AC28" s="90">
        <v>1973.1536299999998</v>
      </c>
      <c r="AD28" s="10">
        <f t="shared" si="3"/>
        <v>0</v>
      </c>
      <c r="AE28" s="8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35.07</v>
      </c>
      <c r="Q29" s="59">
        <f t="shared" si="0"/>
        <v>9.7416666666666671</v>
      </c>
      <c r="R29" s="69"/>
      <c r="S29" s="70">
        <v>38.840000000000003</v>
      </c>
      <c r="T29" s="62">
        <f t="shared" si="1"/>
        <v>10.78888888888889</v>
      </c>
      <c r="U29" s="69"/>
      <c r="V29" s="74">
        <v>49.51</v>
      </c>
      <c r="W29" s="65">
        <f t="shared" si="2"/>
        <v>13.752777777777776</v>
      </c>
      <c r="X29" s="77"/>
      <c r="Y29" s="78"/>
      <c r="Z29" s="83"/>
      <c r="AA29" s="83"/>
      <c r="AB29" s="87"/>
      <c r="AC29" s="90">
        <v>1974.95525</v>
      </c>
      <c r="AD29" s="10">
        <f t="shared" si="3"/>
        <v>0</v>
      </c>
      <c r="AE29" s="8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>
        <v>90.423100000000005</v>
      </c>
      <c r="C30" s="41">
        <v>5.4726999999999997</v>
      </c>
      <c r="D30" s="41">
        <v>1.216</v>
      </c>
      <c r="E30" s="41">
        <v>0.1071</v>
      </c>
      <c r="F30" s="41">
        <v>0.17480000000000001</v>
      </c>
      <c r="G30" s="41">
        <v>4.0000000000000001E-3</v>
      </c>
      <c r="H30" s="41">
        <v>4.24E-2</v>
      </c>
      <c r="I30" s="41">
        <v>3.44E-2</v>
      </c>
      <c r="J30" s="41">
        <v>4.1200000000000001E-2</v>
      </c>
      <c r="K30" s="41" t="s">
        <v>60</v>
      </c>
      <c r="L30" s="41">
        <v>1.8485</v>
      </c>
      <c r="M30" s="42">
        <v>0.63580000000000003</v>
      </c>
      <c r="N30" s="40">
        <v>0.73929999999999996</v>
      </c>
      <c r="O30" s="43"/>
      <c r="P30" s="44">
        <v>35.020000000000003</v>
      </c>
      <c r="Q30" s="59">
        <f t="shared" si="0"/>
        <v>9.7277777777777779</v>
      </c>
      <c r="R30" s="69"/>
      <c r="S30" s="70">
        <v>38.79</v>
      </c>
      <c r="T30" s="62">
        <f t="shared" si="1"/>
        <v>10.775</v>
      </c>
      <c r="U30" s="69"/>
      <c r="V30" s="74">
        <v>49.51</v>
      </c>
      <c r="W30" s="65">
        <f t="shared" si="2"/>
        <v>13.752777777777776</v>
      </c>
      <c r="X30" s="77"/>
      <c r="Y30" s="78"/>
      <c r="Z30" s="83"/>
      <c r="AA30" s="83"/>
      <c r="AB30" s="87"/>
      <c r="AC30" s="90">
        <v>2021.9214999999999</v>
      </c>
      <c r="AD30" s="10">
        <f t="shared" si="3"/>
        <v>100.00000000000003</v>
      </c>
      <c r="AE30" s="89" t="str">
        <f>IF(AD30=100,"ОК"," ")</f>
        <v>ОК</v>
      </c>
      <c r="AF30" s="6"/>
      <c r="AG30" s="6"/>
      <c r="AH30" s="6"/>
    </row>
    <row r="31" spans="1:34" x14ac:dyDescent="0.25">
      <c r="A31" s="29">
        <v>21</v>
      </c>
      <c r="B31" s="40">
        <v>90.367000000000004</v>
      </c>
      <c r="C31" s="41">
        <v>5.4847999999999999</v>
      </c>
      <c r="D31" s="41">
        <v>1.2414000000000001</v>
      </c>
      <c r="E31" s="41">
        <v>0.1079</v>
      </c>
      <c r="F31" s="41">
        <v>0.17749999999999999</v>
      </c>
      <c r="G31" s="41">
        <v>3.8999999999999998E-3</v>
      </c>
      <c r="H31" s="41">
        <v>4.2799999999999998E-2</v>
      </c>
      <c r="I31" s="41">
        <v>3.4500000000000003E-2</v>
      </c>
      <c r="J31" s="41">
        <v>4.1300000000000003E-2</v>
      </c>
      <c r="K31" s="41" t="s">
        <v>60</v>
      </c>
      <c r="L31" s="41">
        <v>1.8539000000000001</v>
      </c>
      <c r="M31" s="42">
        <v>0.64500000000000002</v>
      </c>
      <c r="N31" s="40">
        <v>0.7399</v>
      </c>
      <c r="O31" s="43"/>
      <c r="P31" s="44">
        <v>35.04</v>
      </c>
      <c r="Q31" s="59">
        <f t="shared" si="0"/>
        <v>9.7333333333333325</v>
      </c>
      <c r="R31" s="69"/>
      <c r="S31" s="70">
        <v>38.799999999999997</v>
      </c>
      <c r="T31" s="62">
        <f t="shared" si="1"/>
        <v>10.777777777777777</v>
      </c>
      <c r="U31" s="69"/>
      <c r="V31" s="74">
        <v>49.51</v>
      </c>
      <c r="W31" s="65">
        <f t="shared" si="2"/>
        <v>13.752777777777776</v>
      </c>
      <c r="X31" s="77"/>
      <c r="Y31" s="78"/>
      <c r="Z31" s="83"/>
      <c r="AA31" s="83"/>
      <c r="AB31" s="87"/>
      <c r="AC31" s="90">
        <v>1950.5155</v>
      </c>
      <c r="AD31" s="10">
        <f t="shared" si="3"/>
        <v>99.999999999999986</v>
      </c>
      <c r="AE31" s="89" t="str">
        <f t="shared" si="4"/>
        <v>ОК</v>
      </c>
      <c r="AF31" s="6"/>
      <c r="AG31" s="6"/>
      <c r="AH31" s="6"/>
    </row>
    <row r="32" spans="1:34" x14ac:dyDescent="0.25">
      <c r="A32" s="29">
        <v>22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0"/>
      <c r="O32" s="43"/>
      <c r="P32" s="44">
        <v>35.04</v>
      </c>
      <c r="Q32" s="59">
        <f t="shared" si="0"/>
        <v>9.7333333333333325</v>
      </c>
      <c r="R32" s="69"/>
      <c r="S32" s="70">
        <v>38.799999999999997</v>
      </c>
      <c r="T32" s="62">
        <f t="shared" si="1"/>
        <v>10.777777777777777</v>
      </c>
      <c r="U32" s="69"/>
      <c r="V32" s="74">
        <v>49.51</v>
      </c>
      <c r="W32" s="65">
        <f t="shared" si="2"/>
        <v>13.752777777777776</v>
      </c>
      <c r="X32" s="77"/>
      <c r="Y32" s="78"/>
      <c r="Z32" s="83"/>
      <c r="AA32" s="83"/>
      <c r="AB32" s="87"/>
      <c r="AC32" s="90">
        <v>1802.96263</v>
      </c>
      <c r="AD32" s="10">
        <f t="shared" si="3"/>
        <v>0</v>
      </c>
      <c r="AE32" s="89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35.04</v>
      </c>
      <c r="Q33" s="59">
        <f t="shared" si="0"/>
        <v>9.7333333333333325</v>
      </c>
      <c r="R33" s="69"/>
      <c r="S33" s="70">
        <v>38.799999999999997</v>
      </c>
      <c r="T33" s="62">
        <f t="shared" si="1"/>
        <v>10.777777777777777</v>
      </c>
      <c r="U33" s="69"/>
      <c r="V33" s="74">
        <v>49.51</v>
      </c>
      <c r="W33" s="65">
        <f t="shared" si="2"/>
        <v>13.752777777777776</v>
      </c>
      <c r="X33" s="77"/>
      <c r="Y33" s="78"/>
      <c r="Z33" s="83"/>
      <c r="AA33" s="83"/>
      <c r="AB33" s="87"/>
      <c r="AC33" s="90">
        <v>1933.29</v>
      </c>
      <c r="AD33" s="10">
        <f>SUM(B33:M33)+$K$42+$N$42</f>
        <v>0</v>
      </c>
      <c r="AE33" s="8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>
        <v>90.366</v>
      </c>
      <c r="C34" s="41">
        <v>5.4135999999999997</v>
      </c>
      <c r="D34" s="41">
        <v>1.2351000000000001</v>
      </c>
      <c r="E34" s="41">
        <v>0.1106</v>
      </c>
      <c r="F34" s="41">
        <v>0.17929999999999999</v>
      </c>
      <c r="G34" s="41">
        <v>6.0000000000000001E-3</v>
      </c>
      <c r="H34" s="41">
        <v>4.1399999999999999E-2</v>
      </c>
      <c r="I34" s="41">
        <v>3.0599999999999999E-2</v>
      </c>
      <c r="J34" s="41">
        <v>4.1099999999999998E-2</v>
      </c>
      <c r="K34" s="41" t="s">
        <v>60</v>
      </c>
      <c r="L34" s="41">
        <v>1.8957999999999999</v>
      </c>
      <c r="M34" s="42">
        <v>0.6804</v>
      </c>
      <c r="N34" s="40">
        <v>0.74</v>
      </c>
      <c r="O34" s="43"/>
      <c r="P34" s="44">
        <v>34.99</v>
      </c>
      <c r="Q34" s="59">
        <f t="shared" si="0"/>
        <v>9.719444444444445</v>
      </c>
      <c r="R34" s="69"/>
      <c r="S34" s="70">
        <v>38.75</v>
      </c>
      <c r="T34" s="62">
        <f t="shared" si="1"/>
        <v>10.763888888888889</v>
      </c>
      <c r="U34" s="69"/>
      <c r="V34" s="74">
        <v>49.44</v>
      </c>
      <c r="W34" s="65">
        <f t="shared" si="2"/>
        <v>13.733333333333333</v>
      </c>
      <c r="X34" s="77">
        <v>-8.9</v>
      </c>
      <c r="Y34" s="78">
        <v>-4.2</v>
      </c>
      <c r="Z34" s="83"/>
      <c r="AA34" s="83"/>
      <c r="AB34" s="87"/>
      <c r="AC34" s="90">
        <v>2036.2088799999999</v>
      </c>
      <c r="AD34" s="10">
        <f t="shared" si="3"/>
        <v>99.999900000000011</v>
      </c>
      <c r="AE34" s="89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34.99</v>
      </c>
      <c r="Q35" s="59">
        <f t="shared" si="0"/>
        <v>9.719444444444445</v>
      </c>
      <c r="R35" s="69"/>
      <c r="S35" s="70">
        <v>38.75</v>
      </c>
      <c r="T35" s="62">
        <f t="shared" si="1"/>
        <v>10.763888888888889</v>
      </c>
      <c r="U35" s="69"/>
      <c r="V35" s="74">
        <v>49.44</v>
      </c>
      <c r="W35" s="65">
        <f t="shared" si="2"/>
        <v>13.733333333333333</v>
      </c>
      <c r="X35" s="77"/>
      <c r="Y35" s="78"/>
      <c r="Z35" s="83"/>
      <c r="AA35" s="83"/>
      <c r="AB35" s="87"/>
      <c r="AC35" s="90">
        <v>1994.64975</v>
      </c>
      <c r="AD35" s="10">
        <f t="shared" si="3"/>
        <v>0</v>
      </c>
      <c r="AE35" s="89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34.99</v>
      </c>
      <c r="Q36" s="59">
        <f t="shared" si="0"/>
        <v>9.719444444444445</v>
      </c>
      <c r="R36" s="69"/>
      <c r="S36" s="70">
        <v>38.75</v>
      </c>
      <c r="T36" s="62">
        <f t="shared" si="1"/>
        <v>10.763888888888889</v>
      </c>
      <c r="U36" s="69"/>
      <c r="V36" s="74">
        <v>49.44</v>
      </c>
      <c r="W36" s="65">
        <f t="shared" si="2"/>
        <v>13.733333333333333</v>
      </c>
      <c r="X36" s="77"/>
      <c r="Y36" s="78"/>
      <c r="Z36" s="83"/>
      <c r="AA36" s="83"/>
      <c r="AB36" s="87"/>
      <c r="AC36" s="90">
        <v>1937.4586299999999</v>
      </c>
      <c r="AD36" s="10">
        <f t="shared" si="3"/>
        <v>0</v>
      </c>
      <c r="AE36" s="8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>
        <v>90.318600000000004</v>
      </c>
      <c r="C37" s="41">
        <v>5.4493</v>
      </c>
      <c r="D37" s="41">
        <v>1.2558</v>
      </c>
      <c r="E37" s="41">
        <v>0.1065</v>
      </c>
      <c r="F37" s="41">
        <v>0.17480000000000001</v>
      </c>
      <c r="G37" s="41">
        <v>6.1000000000000004E-3</v>
      </c>
      <c r="H37" s="41">
        <v>4.2200000000000001E-2</v>
      </c>
      <c r="I37" s="41">
        <v>3.2300000000000002E-2</v>
      </c>
      <c r="J37" s="41">
        <v>4.2900000000000001E-2</v>
      </c>
      <c r="K37" s="41" t="s">
        <v>60</v>
      </c>
      <c r="L37" s="41">
        <v>1.9159999999999999</v>
      </c>
      <c r="M37" s="42">
        <v>0.65539999999999998</v>
      </c>
      <c r="N37" s="40">
        <v>0.74019999999999997</v>
      </c>
      <c r="O37" s="43"/>
      <c r="P37" s="44">
        <v>35.01</v>
      </c>
      <c r="Q37" s="59">
        <f t="shared" si="0"/>
        <v>9.7249999999999996</v>
      </c>
      <c r="R37" s="69"/>
      <c r="S37" s="70">
        <v>38.770000000000003</v>
      </c>
      <c r="T37" s="62">
        <f t="shared" si="1"/>
        <v>10.769444444444446</v>
      </c>
      <c r="U37" s="69"/>
      <c r="V37" s="74">
        <v>49.46</v>
      </c>
      <c r="W37" s="65">
        <f t="shared" si="2"/>
        <v>13.738888888888889</v>
      </c>
      <c r="X37" s="77"/>
      <c r="Y37" s="78"/>
      <c r="Z37" s="83"/>
      <c r="AA37" s="83"/>
      <c r="AB37" s="87"/>
      <c r="AC37" s="90">
        <v>1974.66525</v>
      </c>
      <c r="AD37" s="10">
        <f t="shared" si="3"/>
        <v>99.999899999999997</v>
      </c>
      <c r="AE37" s="89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>
        <v>90.248500000000007</v>
      </c>
      <c r="C38" s="41">
        <v>5.4865000000000004</v>
      </c>
      <c r="D38" s="41">
        <v>1.2614000000000001</v>
      </c>
      <c r="E38" s="41">
        <v>0.1071</v>
      </c>
      <c r="F38" s="41">
        <v>0.1729</v>
      </c>
      <c r="G38" s="41">
        <v>5.8999999999999999E-3</v>
      </c>
      <c r="H38" s="41">
        <v>4.1300000000000003E-2</v>
      </c>
      <c r="I38" s="41">
        <v>3.1699999999999999E-2</v>
      </c>
      <c r="J38" s="41">
        <v>4.2000000000000003E-2</v>
      </c>
      <c r="K38" s="41" t="s">
        <v>60</v>
      </c>
      <c r="L38" s="41">
        <v>1.9499</v>
      </c>
      <c r="M38" s="42">
        <v>0.65290000000000004</v>
      </c>
      <c r="N38" s="40">
        <v>0.74050000000000005</v>
      </c>
      <c r="O38" s="43"/>
      <c r="P38" s="44">
        <v>35.01</v>
      </c>
      <c r="Q38" s="59">
        <f t="shared" si="0"/>
        <v>9.7249999999999996</v>
      </c>
      <c r="R38" s="69"/>
      <c r="S38" s="70">
        <v>38.770000000000003</v>
      </c>
      <c r="T38" s="62">
        <f t="shared" si="1"/>
        <v>10.769444444444446</v>
      </c>
      <c r="U38" s="69"/>
      <c r="V38" s="74">
        <v>49.44</v>
      </c>
      <c r="W38" s="65">
        <f t="shared" si="2"/>
        <v>13.733333333333333</v>
      </c>
      <c r="X38" s="77"/>
      <c r="Y38" s="78"/>
      <c r="Z38" s="83"/>
      <c r="AA38" s="83"/>
      <c r="AB38" s="87"/>
      <c r="AC38" s="90">
        <v>2015.6914999999999</v>
      </c>
      <c r="AD38" s="10">
        <f t="shared" si="3"/>
        <v>100.00010000000002</v>
      </c>
      <c r="AE38" s="89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>
        <v>90.450400000000002</v>
      </c>
      <c r="C39" s="41">
        <v>5.3917000000000002</v>
      </c>
      <c r="D39" s="41">
        <v>1.2432000000000001</v>
      </c>
      <c r="E39" s="41">
        <v>0.105</v>
      </c>
      <c r="F39" s="41">
        <v>0.16830000000000001</v>
      </c>
      <c r="G39" s="41">
        <v>6.1000000000000004E-3</v>
      </c>
      <c r="H39" s="41">
        <v>3.9699999999999999E-2</v>
      </c>
      <c r="I39" s="41">
        <v>3.04E-2</v>
      </c>
      <c r="J39" s="41">
        <v>4.3400000000000001E-2</v>
      </c>
      <c r="K39" s="41"/>
      <c r="L39" s="41">
        <v>1.8977999999999999</v>
      </c>
      <c r="M39" s="42">
        <v>0.62409999999999999</v>
      </c>
      <c r="N39" s="40">
        <v>0.73899999999999999</v>
      </c>
      <c r="O39" s="43"/>
      <c r="P39" s="44">
        <v>34.99</v>
      </c>
      <c r="Q39" s="59">
        <f t="shared" si="0"/>
        <v>9.719444444444445</v>
      </c>
      <c r="R39" s="69"/>
      <c r="S39" s="70">
        <v>38.75</v>
      </c>
      <c r="T39" s="62">
        <f t="shared" si="1"/>
        <v>10.763888888888889</v>
      </c>
      <c r="U39" s="69"/>
      <c r="V39" s="74">
        <v>49.47</v>
      </c>
      <c r="W39" s="65">
        <f t="shared" si="2"/>
        <v>13.741666666666665</v>
      </c>
      <c r="X39" s="77"/>
      <c r="Y39" s="78"/>
      <c r="Z39" s="83"/>
      <c r="AA39" s="83"/>
      <c r="AB39" s="87"/>
      <c r="AC39" s="90">
        <v>2109.0187500000002</v>
      </c>
      <c r="AD39" s="10">
        <f t="shared" si="3"/>
        <v>100.00010000000002</v>
      </c>
      <c r="AE39" s="89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>
        <v>90.190100000000001</v>
      </c>
      <c r="C40" s="41">
        <v>5.3545999999999996</v>
      </c>
      <c r="D40" s="41">
        <v>1.4384999999999999</v>
      </c>
      <c r="E40" s="41">
        <v>0.1323</v>
      </c>
      <c r="F40" s="41">
        <v>0.21179999999999999</v>
      </c>
      <c r="G40" s="41">
        <v>6.0000000000000001E-3</v>
      </c>
      <c r="H40" s="41">
        <v>4.7600000000000003E-2</v>
      </c>
      <c r="I40" s="41">
        <v>3.6700000000000003E-2</v>
      </c>
      <c r="J40" s="41">
        <v>5.7299999999999997E-2</v>
      </c>
      <c r="K40" s="41" t="s">
        <v>60</v>
      </c>
      <c r="L40" s="41">
        <v>1.8972</v>
      </c>
      <c r="M40" s="42">
        <v>0.62790000000000001</v>
      </c>
      <c r="N40" s="40">
        <v>0.74309999999999998</v>
      </c>
      <c r="O40" s="43"/>
      <c r="P40" s="44">
        <v>35.17</v>
      </c>
      <c r="Q40" s="59">
        <f t="shared" si="0"/>
        <v>9.7694444444444439</v>
      </c>
      <c r="R40" s="69"/>
      <c r="S40" s="70">
        <v>38.950000000000003</v>
      </c>
      <c r="T40" s="62">
        <f t="shared" si="1"/>
        <v>10.819444444444445</v>
      </c>
      <c r="U40" s="69"/>
      <c r="V40" s="74">
        <v>49.58</v>
      </c>
      <c r="W40" s="65">
        <f t="shared" si="2"/>
        <v>13.772222222222222</v>
      </c>
      <c r="X40" s="77"/>
      <c r="Y40" s="78"/>
      <c r="Z40" s="83"/>
      <c r="AA40" s="83"/>
      <c r="AB40" s="87"/>
      <c r="AC40" s="90">
        <v>2117.5524999999998</v>
      </c>
      <c r="AD40" s="10">
        <f t="shared" si="3"/>
        <v>100</v>
      </c>
      <c r="AE40" s="89" t="str">
        <f t="shared" si="4"/>
        <v>ОК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88"/>
      <c r="AC41" s="86"/>
      <c r="AD41" s="10">
        <f t="shared" si="3"/>
        <v>0</v>
      </c>
      <c r="AE41" s="8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46" t="s">
        <v>18</v>
      </c>
      <c r="B42" s="147"/>
      <c r="C42" s="147"/>
      <c r="D42" s="147"/>
      <c r="E42" s="147"/>
      <c r="F42" s="147"/>
      <c r="G42" s="147"/>
      <c r="H42" s="148"/>
      <c r="I42" s="145" t="s">
        <v>16</v>
      </c>
      <c r="J42" s="145"/>
      <c r="K42" s="32">
        <v>0</v>
      </c>
      <c r="L42" s="146" t="s">
        <v>17</v>
      </c>
      <c r="M42" s="148"/>
      <c r="N42" s="33">
        <v>0</v>
      </c>
      <c r="O42" s="98"/>
      <c r="P42" s="98">
        <f>SUMPRODUCT(P11:P41,AC11:AC41)/SUM(AC11:AC41)</f>
        <v>35.047303583590683</v>
      </c>
      <c r="Q42" s="100">
        <f>SUMPRODUCT(Q11:Q41,AC11:AC41)/SUM(AC11:AC41)</f>
        <v>9.7353621065529676</v>
      </c>
      <c r="R42" s="98"/>
      <c r="S42" s="98">
        <f>SUMPRODUCT(S11:S41,AC11:AC41)/SUM(AC11:AC41)</f>
        <v>38.812917134243854</v>
      </c>
      <c r="T42" s="96">
        <f>SUMPRODUCT(T11:T41,AC11:AC41)/SUM(AC11:AC41)</f>
        <v>10.781365870623294</v>
      </c>
      <c r="U42" s="14"/>
      <c r="V42" s="7"/>
      <c r="W42" s="34"/>
      <c r="X42" s="34"/>
      <c r="Y42" s="34"/>
      <c r="Z42" s="34"/>
      <c r="AA42" s="102" t="s">
        <v>39</v>
      </c>
      <c r="AB42" s="102"/>
      <c r="AC42" s="85">
        <f>SUM(AC11:AC41)</f>
        <v>55237.234570000001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44" t="s">
        <v>2</v>
      </c>
      <c r="I43" s="144"/>
      <c r="J43" s="144"/>
      <c r="K43" s="144"/>
      <c r="L43" s="144"/>
      <c r="M43" s="144"/>
      <c r="N43" s="144"/>
      <c r="O43" s="99"/>
      <c r="P43" s="99"/>
      <c r="Q43" s="101"/>
      <c r="R43" s="99"/>
      <c r="S43" s="99"/>
      <c r="T43" s="97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94">
        <v>42704</v>
      </c>
      <c r="W45" s="95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94">
        <v>42704</v>
      </c>
      <c r="W47" s="95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94">
        <v>42704</v>
      </c>
      <c r="W49" s="95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A7:A10"/>
    <mergeCell ref="B9:B10"/>
    <mergeCell ref="C9:C10"/>
    <mergeCell ref="F9:F10"/>
    <mergeCell ref="H43:N43"/>
    <mergeCell ref="I42:J42"/>
    <mergeCell ref="A42:H42"/>
    <mergeCell ref="L42:M42"/>
    <mergeCell ref="D9:D10"/>
    <mergeCell ref="E9:E10"/>
    <mergeCell ref="N7:W7"/>
    <mergeCell ref="N8:N10"/>
    <mergeCell ref="T9:T10"/>
    <mergeCell ref="R9:R10"/>
    <mergeCell ref="O42:O43"/>
    <mergeCell ref="O9:O10"/>
    <mergeCell ref="V47:W47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X7:X10"/>
    <mergeCell ref="I9:I10"/>
    <mergeCell ref="G9:G10"/>
    <mergeCell ref="J9:J10"/>
    <mergeCell ref="K9:K10"/>
    <mergeCell ref="P9:P10"/>
    <mergeCell ref="Q9:Q10"/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V45:W45"/>
    <mergeCell ref="T42:T43"/>
    <mergeCell ref="P42:P43"/>
    <mergeCell ref="Q42:Q43"/>
    <mergeCell ref="AA42:AB42"/>
    <mergeCell ref="R42:R43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2" sqref="F2"/>
    </sheetView>
  </sheetViews>
  <sheetFormatPr defaultRowHeight="15" x14ac:dyDescent="0.25"/>
  <cols>
    <col min="2" max="2" width="10" bestFit="1" customWidth="1"/>
    <col min="4" max="4" width="11.140625" customWidth="1"/>
    <col min="10" max="10" width="10.28515625" bestFit="1" customWidth="1"/>
  </cols>
  <sheetData>
    <row r="1" spans="1:6" x14ac:dyDescent="0.25">
      <c r="D1" t="s">
        <v>62</v>
      </c>
    </row>
    <row r="2" spans="1:6" x14ac:dyDescent="0.25">
      <c r="A2" s="90">
        <v>185146.17499999999</v>
      </c>
      <c r="D2" s="91">
        <v>42675</v>
      </c>
      <c r="E2">
        <v>1851461.75</v>
      </c>
      <c r="F2">
        <f>E2/1000</f>
        <v>1851.4617499999999</v>
      </c>
    </row>
    <row r="3" spans="1:6" x14ac:dyDescent="0.25">
      <c r="A3" s="90">
        <v>173339.21299999999</v>
      </c>
      <c r="D3" s="91">
        <v>42676</v>
      </c>
      <c r="E3">
        <v>1733392.13</v>
      </c>
      <c r="F3">
        <f t="shared" ref="F3:F31" si="0">E3/1000</f>
        <v>1733.39213</v>
      </c>
    </row>
    <row r="4" spans="1:6" x14ac:dyDescent="0.25">
      <c r="A4" s="90">
        <v>142778.97500000001</v>
      </c>
      <c r="D4" s="91">
        <v>42677</v>
      </c>
      <c r="E4">
        <v>1427789.75</v>
      </c>
      <c r="F4">
        <f t="shared" si="0"/>
        <v>1427.7897499999999</v>
      </c>
    </row>
    <row r="5" spans="1:6" x14ac:dyDescent="0.25">
      <c r="A5" s="90">
        <v>189315.88800000001</v>
      </c>
      <c r="D5" s="91">
        <v>42678</v>
      </c>
      <c r="E5">
        <v>1893158.88</v>
      </c>
      <c r="F5">
        <f t="shared" si="0"/>
        <v>1893.15888</v>
      </c>
    </row>
    <row r="6" spans="1:6" x14ac:dyDescent="0.25">
      <c r="A6" s="90">
        <v>184605.1</v>
      </c>
      <c r="D6" s="91">
        <v>42679</v>
      </c>
      <c r="E6">
        <v>1846051</v>
      </c>
      <c r="F6">
        <f t="shared" si="0"/>
        <v>1846.0509999999999</v>
      </c>
    </row>
    <row r="7" spans="1:6" x14ac:dyDescent="0.25">
      <c r="A7" s="90">
        <v>174431.71299999999</v>
      </c>
      <c r="D7" s="91">
        <v>42680</v>
      </c>
      <c r="E7">
        <v>1744317.13</v>
      </c>
      <c r="F7">
        <f t="shared" si="0"/>
        <v>1744.3171299999999</v>
      </c>
    </row>
    <row r="8" spans="1:6" x14ac:dyDescent="0.25">
      <c r="A8" s="90">
        <v>145659.1</v>
      </c>
      <c r="D8" s="91">
        <v>42681</v>
      </c>
      <c r="E8">
        <v>1456591</v>
      </c>
      <c r="F8">
        <f t="shared" si="0"/>
        <v>1456.5909999999999</v>
      </c>
    </row>
    <row r="9" spans="1:6" x14ac:dyDescent="0.25">
      <c r="A9" s="90">
        <v>126727.1</v>
      </c>
      <c r="D9" s="91">
        <v>42682</v>
      </c>
      <c r="E9">
        <v>1267271</v>
      </c>
      <c r="F9">
        <f t="shared" si="0"/>
        <v>1267.271</v>
      </c>
    </row>
    <row r="10" spans="1:6" x14ac:dyDescent="0.25">
      <c r="A10" s="90">
        <v>160318.6</v>
      </c>
      <c r="D10" s="91">
        <v>42683</v>
      </c>
      <c r="E10">
        <v>1603186</v>
      </c>
      <c r="F10">
        <f t="shared" si="0"/>
        <v>1603.1859999999999</v>
      </c>
    </row>
    <row r="11" spans="1:6" x14ac:dyDescent="0.25">
      <c r="A11" s="90">
        <v>172946.61300000001</v>
      </c>
      <c r="D11" s="91">
        <v>42684</v>
      </c>
      <c r="E11">
        <v>1729466.13</v>
      </c>
      <c r="F11">
        <f t="shared" si="0"/>
        <v>1729.4661299999998</v>
      </c>
    </row>
    <row r="12" spans="1:6" x14ac:dyDescent="0.25">
      <c r="A12" s="90">
        <v>173745.58799999999</v>
      </c>
      <c r="D12" s="91">
        <v>42685</v>
      </c>
      <c r="E12">
        <v>1737455.88</v>
      </c>
      <c r="F12">
        <f t="shared" si="0"/>
        <v>1737.45588</v>
      </c>
    </row>
    <row r="13" spans="1:6" x14ac:dyDescent="0.25">
      <c r="A13" s="90">
        <v>176152.21299999999</v>
      </c>
      <c r="D13" s="91">
        <v>42686</v>
      </c>
      <c r="E13">
        <v>1761522.13</v>
      </c>
      <c r="F13">
        <f t="shared" si="0"/>
        <v>1761.5221299999998</v>
      </c>
    </row>
    <row r="14" spans="1:6" x14ac:dyDescent="0.25">
      <c r="A14" s="90">
        <v>181462.96299999999</v>
      </c>
      <c r="D14" s="91">
        <v>42687</v>
      </c>
      <c r="E14">
        <v>1814629.63</v>
      </c>
      <c r="F14">
        <f t="shared" si="0"/>
        <v>1814.6296299999999</v>
      </c>
    </row>
    <row r="15" spans="1:6" x14ac:dyDescent="0.25">
      <c r="A15" s="90">
        <v>192529.83799999999</v>
      </c>
      <c r="D15" s="91">
        <v>42688</v>
      </c>
      <c r="E15">
        <v>1925298.38</v>
      </c>
      <c r="F15">
        <f t="shared" si="0"/>
        <v>1925.29838</v>
      </c>
    </row>
    <row r="16" spans="1:6" x14ac:dyDescent="0.25">
      <c r="A16" s="90">
        <v>188094.31299999999</v>
      </c>
      <c r="D16" s="91">
        <v>42689</v>
      </c>
      <c r="E16">
        <v>1880943.13</v>
      </c>
      <c r="F16">
        <f t="shared" si="0"/>
        <v>1880.9431299999999</v>
      </c>
    </row>
    <row r="17" spans="1:9" ht="15.75" thickBot="1" x14ac:dyDescent="0.3">
      <c r="A17" s="90">
        <v>184863.17499999999</v>
      </c>
      <c r="D17" s="91">
        <v>42690</v>
      </c>
      <c r="E17">
        <v>1848631.75</v>
      </c>
      <c r="F17">
        <f t="shared" si="0"/>
        <v>1848.63175</v>
      </c>
    </row>
    <row r="18" spans="1:9" ht="15.75" thickBot="1" x14ac:dyDescent="0.3">
      <c r="A18" s="90">
        <v>187402.51300000001</v>
      </c>
      <c r="D18" s="91">
        <v>42691</v>
      </c>
      <c r="E18">
        <v>1874025.13</v>
      </c>
      <c r="F18">
        <f t="shared" si="0"/>
        <v>1874.02513</v>
      </c>
      <c r="I18" s="85"/>
    </row>
    <row r="19" spans="1:9" x14ac:dyDescent="0.25">
      <c r="A19" s="90">
        <v>197315.36300000001</v>
      </c>
      <c r="D19" s="91">
        <v>42692</v>
      </c>
      <c r="E19">
        <v>1973153.63</v>
      </c>
      <c r="F19">
        <f t="shared" si="0"/>
        <v>1973.1536299999998</v>
      </c>
    </row>
    <row r="20" spans="1:9" x14ac:dyDescent="0.25">
      <c r="A20" s="90">
        <v>197495.52499999999</v>
      </c>
      <c r="D20" s="91">
        <v>42693</v>
      </c>
      <c r="E20">
        <v>1974955.25</v>
      </c>
      <c r="F20">
        <f t="shared" si="0"/>
        <v>1974.95525</v>
      </c>
    </row>
    <row r="21" spans="1:9" x14ac:dyDescent="0.25">
      <c r="A21" s="90">
        <v>202192.15</v>
      </c>
      <c r="D21" s="91">
        <v>42694</v>
      </c>
      <c r="E21">
        <v>2021921.5</v>
      </c>
      <c r="F21">
        <f t="shared" si="0"/>
        <v>2021.9214999999999</v>
      </c>
    </row>
    <row r="22" spans="1:9" x14ac:dyDescent="0.25">
      <c r="A22" s="90">
        <v>195051.55</v>
      </c>
      <c r="D22" s="91">
        <v>42695</v>
      </c>
      <c r="E22">
        <v>1950515.5</v>
      </c>
      <c r="F22">
        <f t="shared" si="0"/>
        <v>1950.5155</v>
      </c>
    </row>
    <row r="23" spans="1:9" x14ac:dyDescent="0.25">
      <c r="A23" s="90">
        <v>180296.26300000001</v>
      </c>
      <c r="D23" s="91">
        <v>42696</v>
      </c>
      <c r="E23">
        <v>1802962.63</v>
      </c>
      <c r="F23">
        <f t="shared" si="0"/>
        <v>1802.96263</v>
      </c>
    </row>
    <row r="24" spans="1:9" x14ac:dyDescent="0.25">
      <c r="A24" s="90">
        <v>193329</v>
      </c>
      <c r="D24" s="91">
        <v>42697</v>
      </c>
      <c r="E24">
        <v>1933290</v>
      </c>
      <c r="F24">
        <f t="shared" si="0"/>
        <v>1933.29</v>
      </c>
    </row>
    <row r="25" spans="1:9" x14ac:dyDescent="0.25">
      <c r="A25" s="90">
        <v>203620.88800000001</v>
      </c>
      <c r="D25" s="91">
        <v>42698</v>
      </c>
      <c r="E25">
        <v>2036208.88</v>
      </c>
      <c r="F25">
        <f t="shared" si="0"/>
        <v>2036.2088799999999</v>
      </c>
    </row>
    <row r="26" spans="1:9" x14ac:dyDescent="0.25">
      <c r="A26" s="90">
        <v>199464.97500000001</v>
      </c>
      <c r="D26" s="91">
        <v>42699</v>
      </c>
      <c r="E26">
        <v>1994649.75</v>
      </c>
      <c r="F26">
        <f t="shared" si="0"/>
        <v>1994.64975</v>
      </c>
    </row>
    <row r="27" spans="1:9" x14ac:dyDescent="0.25">
      <c r="A27" s="90">
        <v>193745.86300000001</v>
      </c>
      <c r="D27" s="91">
        <v>42700</v>
      </c>
      <c r="E27">
        <v>1937458.63</v>
      </c>
      <c r="F27">
        <f t="shared" si="0"/>
        <v>1937.4586299999999</v>
      </c>
    </row>
    <row r="28" spans="1:9" x14ac:dyDescent="0.25">
      <c r="A28" s="90">
        <v>197466.52499999999</v>
      </c>
      <c r="D28" s="91">
        <v>42701</v>
      </c>
      <c r="E28">
        <v>1974665.25</v>
      </c>
      <c r="F28">
        <f t="shared" si="0"/>
        <v>1974.66525</v>
      </c>
    </row>
    <row r="29" spans="1:9" x14ac:dyDescent="0.25">
      <c r="A29" s="90">
        <v>201569.15</v>
      </c>
      <c r="D29" s="91">
        <v>42702</v>
      </c>
      <c r="E29">
        <v>2015691.5</v>
      </c>
      <c r="F29">
        <f t="shared" si="0"/>
        <v>2015.6914999999999</v>
      </c>
    </row>
    <row r="30" spans="1:9" x14ac:dyDescent="0.25">
      <c r="A30" s="90">
        <v>210901.875</v>
      </c>
      <c r="D30" s="91">
        <v>42703</v>
      </c>
      <c r="E30">
        <v>2109018.75</v>
      </c>
      <c r="F30">
        <f t="shared" si="0"/>
        <v>2109.0187500000002</v>
      </c>
    </row>
    <row r="31" spans="1:9" x14ac:dyDescent="0.25">
      <c r="A31" s="90">
        <v>211755.25</v>
      </c>
      <c r="D31" s="91">
        <v>42704</v>
      </c>
      <c r="E31">
        <v>2117552.5</v>
      </c>
      <c r="F31">
        <f t="shared" si="0"/>
        <v>2117.5524999999998</v>
      </c>
    </row>
    <row r="32" spans="1:9" x14ac:dyDescent="0.25">
      <c r="D32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2016-12-08T09:41:27Z</cp:lastPrinted>
  <dcterms:created xsi:type="dcterms:W3CDTF">2016-10-07T07:24:19Z</dcterms:created>
  <dcterms:modified xsi:type="dcterms:W3CDTF">2016-12-08T09:41:31Z</dcterms:modified>
</cp:coreProperties>
</file>