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-medoc-ni\Общая\ХИМЛАБ\Мои документы\паспорт фхп\НОЯБРЬ 16\АГНКС Н Одесса\"/>
    </mc:Choice>
  </mc:AlternateContent>
  <bookViews>
    <workbookView xWindow="120" yWindow="75" windowWidth="19320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52511"/>
</workbook>
</file>

<file path=xl/calcChain.xml><?xml version="1.0" encoding="utf-8"?>
<calcChain xmlns="http://schemas.openxmlformats.org/spreadsheetml/2006/main">
  <c r="AC42" i="4" l="1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11" i="4"/>
  <c r="T11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 shape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<sst xmlns="http://schemas.openxmlformats.org/spreadsheetml/2006/main" count="79" uniqueCount="68">
  <si>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</si>
  <si>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</si>
  <si>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</si>
  <si>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</si>
  <si>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</si>
  <si>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</si>
  <si>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</si>
  <si>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</si>
  <si>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</si>
  <si>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</si>
  <si>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</si>
  <si>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</si>
  <si>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</si>
  <si>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</si>
  <si>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</si>
  <si>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</si>
  <si>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</si>
  <si>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</si>
  <si>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</si>
  <si>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</si>
  <si>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</si>
  <si>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</si>
  <si>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</si>
  <si>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</si>
  <si>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</si>
  <si>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</si>
  <si>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</si>
  <si>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</si>
  <si>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</si>
  <si>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</si>
  <si>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</si>
  <si>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</si>
  <si>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</si>
  <si>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</si>
  <si>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</si>
  <si>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</si>
  <si>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</si>
  <si>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</si>
  <si>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</si>
  <si>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</si>
  <si>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</si>
  <si>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</si>
  <si>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</si>
  <si>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</si>
  <si>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</si>
  <si>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</si>
  <si>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</si>
  <si>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</si>
  <si>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</si>
  <si>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</si>
  <si>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Миколаївського ЛВУМГ </t>
  </si>
  <si>
    <r>
      <t xml:space="preserve">Свідоцтво про атестацію </t>
    </r>
    <r>
      <rPr>
        <b/>
        <sz val="8"/>
        <rFont val="Arial"/>
        <family val="2"/>
        <charset val="204"/>
      </rPr>
      <t>№ РН0050/2015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>27.05.2020 р.</t>
    </r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</si>
  <si>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>ГРС-1 м. Миколаєва</t>
    </r>
  </si>
  <si>
    <r>
      <t xml:space="preserve">газопроводу      </t>
    </r>
    <r>
      <rPr>
        <b/>
        <sz val="11"/>
        <color theme="1"/>
        <rFont val="Times New Roman"/>
        <family val="1"/>
        <charset val="204"/>
      </rPr>
      <t>ШДО-ШДКРі</t>
    </r>
  </si>
  <si>
    <r>
      <t xml:space="preserve">за період </t>
    </r>
    <r>
      <rPr>
        <b/>
        <sz val="11"/>
        <color theme="1"/>
        <rFont val="Times New Roman"/>
        <family val="1"/>
        <charset val="204"/>
      </rPr>
      <t>з 01.11.2016 р.    по 30.11.2016 р.</t>
    </r>
  </si>
  <si>
    <t>відсутні</t>
  </si>
  <si>
    <t>Начальник Миколаївського ЛВУМГ_____________________________________________________________________________________________________________</t>
  </si>
  <si>
    <t>Литвинюк Є.О.</t>
  </si>
  <si>
    <t xml:space="preserve">_______________________  </t>
  </si>
  <si>
    <t>01.12.2016 р</t>
  </si>
  <si>
    <t>Бартальова С.В.</t>
  </si>
  <si>
    <t>Завідувач лабораторії _______________________________________________________</t>
  </si>
  <si>
    <t>______________________</t>
  </si>
  <si>
    <t>Начальник  служби ГВіМ_________________________________________________________________________________________________</t>
  </si>
  <si>
    <t>Бартальов Е.Ю.</t>
  </si>
  <si>
    <t>маршрут №   619</t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</si>
  <si>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Миколаївським ЛВУМГ</t>
    </r>
    <r>
      <rPr>
        <sz val="11"/>
        <color theme="1"/>
        <rFont val="Times New Roman"/>
        <family val="1"/>
        <charset val="204"/>
      </rPr>
      <t xml:space="preserve">    та прийнятого   </t>
    </r>
    <r>
      <rPr>
        <b/>
        <sz val="11"/>
        <color theme="1"/>
        <rFont val="Times New Roman"/>
        <family val="1"/>
        <charset val="204"/>
      </rPr>
      <t>РВУ "Харківавтогаз" АГНКС-1 м. Нова Одеса</t>
    </r>
  </si>
  <si>
    <r>
      <rPr>
        <sz val="9"/>
        <color theme="1"/>
        <rFont val="Calibri"/>
        <family val="2"/>
        <charset val="204"/>
      </rPr>
      <t xml:space="preserve">&lt; </t>
    </r>
    <r>
      <rPr>
        <sz val="9"/>
        <color theme="1"/>
        <rFont val="Times New Roman"/>
        <family val="1"/>
        <charset val="204"/>
      </rPr>
      <t>0,1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</si>
</sst>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u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164" fontId="15" fillId="2" borderId="1" xfId="0" applyNumberFormat="1" applyFont="1" applyFill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wrapText="1"/>
    </xf>
    <xf numFmtId="2" fontId="15" fillId="2" borderId="1" xfId="1" applyNumberFormat="1" applyFont="1" applyFill="1" applyBorder="1" applyAlignment="1">
      <alignment horizontal="center" wrapText="1"/>
    </xf>
    <xf numFmtId="164" fontId="15" fillId="2" borderId="48" xfId="0" applyNumberFormat="1" applyFont="1" applyFill="1" applyBorder="1" applyAlignment="1">
      <alignment horizontal="center" wrapText="1"/>
    </xf>
    <xf numFmtId="164" fontId="15" fillId="2" borderId="0" xfId="0" applyNumberFormat="1" applyFont="1" applyFill="1"/>
    <xf numFmtId="164" fontId="15" fillId="2" borderId="1" xfId="1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2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4" fontId="16" fillId="0" borderId="17" xfId="0" applyNumberFormat="1" applyFont="1" applyBorder="1" applyAlignment="1" applyProtection="1">
      <alignment horizontal="center" vertical="center" wrapText="1"/>
      <protection locked="0"/>
    </xf>
    <xf numFmtId="164" fontId="16" fillId="0" borderId="14" xfId="0" applyNumberFormat="1" applyFont="1" applyBorder="1" applyAlignment="1" applyProtection="1">
      <alignment horizontal="center" vertical="center" wrapText="1"/>
      <protection locked="0"/>
    </xf>
    <xf numFmtId="164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165" fontId="16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6" xfId="0" applyNumberFormat="1" applyFont="1" applyBorder="1" applyAlignment="1" applyProtection="1">
      <alignment horizontal="center" vertical="center" wrapText="1"/>
      <protection locked="0"/>
    </xf>
    <xf numFmtId="0" fontId="17" fillId="0" borderId="49" xfId="0" applyFont="1" applyFill="1" applyBorder="1"/>
    <xf numFmtId="0" fontId="15" fillId="0" borderId="49" xfId="0" applyFont="1" applyFill="1" applyBorder="1" applyAlignment="1">
      <alignment horizontal="center"/>
    </xf>
    <xf numFmtId="43" fontId="15" fillId="0" borderId="49" xfId="1" applyFont="1" applyFill="1" applyBorder="1"/>
    <xf numFmtId="0" fontId="15" fillId="0" borderId="49" xfId="0" applyFont="1" applyFill="1" applyBorder="1"/>
    <xf numFmtId="0" fontId="15" fillId="0" borderId="49" xfId="0" applyFont="1" applyFill="1" applyBorder="1" applyAlignment="1">
      <alignment horizontal="center" vertical="top" wrapText="1"/>
    </xf>
    <xf numFmtId="0" fontId="16" fillId="0" borderId="49" xfId="0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/>
    <xf numFmtId="0" fontId="14" fillId="0" borderId="0" xfId="0" applyFont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tabSelected="1" view="pageBreakPreview" zoomScale="90" zoomScaleNormal="70" zoomScaleSheetLayoutView="90" workbookViewId="0">
      <selection activeCell="AC40" sqref="AC11:AC40"/>
    </sheetView>
  </sheetViews>
  <sheetFormatPr defaultRowHeight="15" x14ac:dyDescent="0.25"/>
  <cols>
    <col min="1" max="1" width="4.85546875" style="1" customWidth="1"/>
    <col min="2" max="2" width="7.28515625" style="1" customWidth="1"/>
    <col min="3" max="15" width="6.140625" style="1" customWidth="1"/>
    <col min="16" max="16" width="5.28515625" style="1" customWidth="1"/>
    <col min="17" max="17" width="9" style="1" customWidth="1"/>
    <col min="18" max="18" width="6.140625" style="1" customWidth="1"/>
    <col min="19" max="19" width="6.85546875" style="1" customWidth="1"/>
    <col min="20" max="20" width="8.5703125" style="1" customWidth="1"/>
    <col min="21" max="22" width="6.140625" style="1" customWidth="1"/>
    <col min="23" max="23" width="7.28515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20</v>
      </c>
      <c r="B1" s="10"/>
      <c r="C1" s="10"/>
      <c r="D1" s="10"/>
      <c r="E1" s="10"/>
      <c r="F1" s="10"/>
      <c r="G1"/>
      <c r="M1" s="12" t="s">
        <v>4</v>
      </c>
    </row>
    <row r="2" spans="1:34" x14ac:dyDescent="0.25">
      <c r="A2" s="10" t="s">
        <v>49</v>
      </c>
      <c r="B2" s="10"/>
      <c r="C2" s="10"/>
      <c r="D2" s="10"/>
      <c r="E2" s="10"/>
      <c r="F2" s="10"/>
      <c r="G2"/>
      <c r="H2" s="2"/>
      <c r="I2" s="2"/>
      <c r="J2" s="2"/>
      <c r="K2" s="3" t="s">
        <v>66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1" t="s">
        <v>50</v>
      </c>
      <c r="B3" s="10"/>
      <c r="C3" s="10"/>
      <c r="D3" s="10"/>
      <c r="E3" s="10"/>
      <c r="F3" s="10"/>
      <c r="G3"/>
      <c r="H3" s="2"/>
      <c r="I3" s="2"/>
      <c r="J3" s="2"/>
      <c r="K3" s="14" t="s">
        <v>52</v>
      </c>
      <c r="Z3" s="13"/>
      <c r="AA3" s="13"/>
      <c r="AB3" s="13"/>
      <c r="AC3" s="13"/>
    </row>
    <row r="4" spans="1:34" x14ac:dyDescent="0.25">
      <c r="A4" s="10" t="s">
        <v>21</v>
      </c>
      <c r="B4" s="10"/>
      <c r="C4" s="10"/>
      <c r="D4" s="10"/>
      <c r="E4" s="10"/>
      <c r="F4" s="10"/>
      <c r="G4"/>
      <c r="H4" s="2"/>
      <c r="I4" s="2"/>
      <c r="K4" s="1" t="s">
        <v>26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65</v>
      </c>
      <c r="Z4" s="13"/>
      <c r="AA4" s="13"/>
      <c r="AB4" s="13"/>
      <c r="AC4" s="13"/>
    </row>
    <row r="5" spans="1:34" x14ac:dyDescent="0.25">
      <c r="A5" s="10" t="s">
        <v>51</v>
      </c>
      <c r="B5" s="10"/>
      <c r="C5" s="10"/>
      <c r="D5" s="10"/>
      <c r="E5" s="10"/>
      <c r="F5" s="10"/>
      <c r="G5"/>
      <c r="H5" s="2"/>
      <c r="K5" s="3" t="s">
        <v>53</v>
      </c>
      <c r="M5" s="13"/>
      <c r="O5" s="13"/>
      <c r="P5" s="13"/>
      <c r="Q5" s="13"/>
      <c r="R5" s="13"/>
      <c r="S5" s="13"/>
      <c r="V5" s="13"/>
      <c r="W5" s="3" t="s">
        <v>54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80" t="s">
        <v>0</v>
      </c>
      <c r="B7" s="64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64" t="s">
        <v>31</v>
      </c>
      <c r="O7" s="70"/>
      <c r="P7" s="70"/>
      <c r="Q7" s="70"/>
      <c r="R7" s="70"/>
      <c r="S7" s="70"/>
      <c r="T7" s="70"/>
      <c r="U7" s="70"/>
      <c r="V7" s="70"/>
      <c r="W7" s="71"/>
      <c r="X7" s="72" t="s">
        <v>25</v>
      </c>
      <c r="Y7" s="74" t="s">
        <v>2</v>
      </c>
      <c r="Z7" s="58" t="s">
        <v>17</v>
      </c>
      <c r="AA7" s="58" t="s">
        <v>18</v>
      </c>
      <c r="AB7" s="60" t="s">
        <v>19</v>
      </c>
      <c r="AC7" s="80" t="s">
        <v>16</v>
      </c>
    </row>
    <row r="8" spans="1:34" ht="16.5" customHeight="1" thickBot="1" x14ac:dyDescent="0.3">
      <c r="A8" s="106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  <c r="N8" s="82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19"/>
      <c r="X8" s="73"/>
      <c r="Y8" s="75"/>
      <c r="Z8" s="59"/>
      <c r="AA8" s="59"/>
      <c r="AB8" s="61"/>
      <c r="AC8" s="81"/>
    </row>
    <row r="9" spans="1:34" ht="15" customHeight="1" x14ac:dyDescent="0.25">
      <c r="A9" s="106"/>
      <c r="B9" s="76" t="s">
        <v>34</v>
      </c>
      <c r="C9" s="62" t="s">
        <v>35</v>
      </c>
      <c r="D9" s="62" t="s">
        <v>36</v>
      </c>
      <c r="E9" s="62" t="s">
        <v>41</v>
      </c>
      <c r="F9" s="62" t="s">
        <v>42</v>
      </c>
      <c r="G9" s="62" t="s">
        <v>39</v>
      </c>
      <c r="H9" s="62" t="s">
        <v>43</v>
      </c>
      <c r="I9" s="62" t="s">
        <v>40</v>
      </c>
      <c r="J9" s="62" t="s">
        <v>38</v>
      </c>
      <c r="K9" s="62" t="s">
        <v>37</v>
      </c>
      <c r="L9" s="62" t="s">
        <v>44</v>
      </c>
      <c r="M9" s="78" t="s">
        <v>45</v>
      </c>
      <c r="N9" s="83"/>
      <c r="O9" s="87" t="s">
        <v>32</v>
      </c>
      <c r="P9" s="89" t="s">
        <v>10</v>
      </c>
      <c r="Q9" s="60" t="s">
        <v>11</v>
      </c>
      <c r="R9" s="76" t="s">
        <v>33</v>
      </c>
      <c r="S9" s="62" t="s">
        <v>12</v>
      </c>
      <c r="T9" s="78" t="s">
        <v>13</v>
      </c>
      <c r="U9" s="94" t="s">
        <v>28</v>
      </c>
      <c r="V9" s="62" t="s">
        <v>14</v>
      </c>
      <c r="W9" s="78" t="s">
        <v>15</v>
      </c>
      <c r="X9" s="73"/>
      <c r="Y9" s="75"/>
      <c r="Z9" s="59"/>
      <c r="AA9" s="59"/>
      <c r="AB9" s="61"/>
      <c r="AC9" s="81"/>
    </row>
    <row r="10" spans="1:34" ht="92.25" customHeight="1" x14ac:dyDescent="0.25">
      <c r="A10" s="106"/>
      <c r="B10" s="77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79"/>
      <c r="N10" s="84"/>
      <c r="O10" s="88"/>
      <c r="P10" s="90"/>
      <c r="Q10" s="61"/>
      <c r="R10" s="77"/>
      <c r="S10" s="63"/>
      <c r="T10" s="79"/>
      <c r="U10" s="95"/>
      <c r="V10" s="63"/>
      <c r="W10" s="79"/>
      <c r="X10" s="73"/>
      <c r="Y10" s="75"/>
      <c r="Z10" s="59"/>
      <c r="AA10" s="59"/>
      <c r="AB10" s="61"/>
      <c r="AC10" s="81"/>
    </row>
    <row r="11" spans="1:34" x14ac:dyDescent="0.25">
      <c r="A11" s="20">
        <v>1</v>
      </c>
      <c r="B11" s="25">
        <v>95.581400000000002</v>
      </c>
      <c r="C11" s="25">
        <v>2.4180999999999999</v>
      </c>
      <c r="D11" s="25">
        <v>0.7762</v>
      </c>
      <c r="E11" s="25">
        <v>0.12280000000000001</v>
      </c>
      <c r="F11" s="25">
        <v>0.1303</v>
      </c>
      <c r="G11" s="25">
        <v>1.6999999999999999E-3</v>
      </c>
      <c r="H11" s="25">
        <v>2.64E-2</v>
      </c>
      <c r="I11" s="25">
        <v>0.02</v>
      </c>
      <c r="J11" s="25">
        <v>2.12E-2</v>
      </c>
      <c r="K11" s="25">
        <v>5.1999999999999998E-3</v>
      </c>
      <c r="L11" s="25">
        <v>0.70620000000000005</v>
      </c>
      <c r="M11" s="25">
        <v>0.1905</v>
      </c>
      <c r="N11" s="25">
        <v>0.70369999999999999</v>
      </c>
      <c r="O11" s="26">
        <v>8222</v>
      </c>
      <c r="P11" s="27">
        <v>34.43</v>
      </c>
      <c r="Q11" s="36">
        <f>P11/3.6</f>
        <v>9.5638888888888882</v>
      </c>
      <c r="R11" s="26">
        <v>9117</v>
      </c>
      <c r="S11" s="27">
        <v>38.17</v>
      </c>
      <c r="T11" s="37">
        <f>S11/3.6</f>
        <v>10.602777777777778</v>
      </c>
      <c r="U11" s="26">
        <v>11930</v>
      </c>
      <c r="V11" s="27">
        <v>49.95</v>
      </c>
      <c r="W11" s="37">
        <f>V11/3.6</f>
        <v>13.875</v>
      </c>
      <c r="X11" s="28">
        <v>-18.2</v>
      </c>
      <c r="Y11" s="29">
        <v>-7.7</v>
      </c>
      <c r="Z11" s="38"/>
      <c r="AA11" s="38"/>
      <c r="AB11" s="50"/>
      <c r="AC11" s="56">
        <v>1.2086199999999998</v>
      </c>
      <c r="AD11" s="15">
        <f>SUM(B11:M11)+$K$42+$N$42</f>
        <v>99.999999999999986</v>
      </c>
      <c r="AE11" s="16" t="str">
        <f>IF(AD11=100,"ОК"," ")</f>
        <v>ОК</v>
      </c>
      <c r="AF11" s="8"/>
      <c r="AG11" s="8"/>
      <c r="AH11" s="8"/>
    </row>
    <row r="12" spans="1:34" x14ac:dyDescent="0.25">
      <c r="A12" s="20">
        <v>2</v>
      </c>
      <c r="B12" s="25">
        <v>95.688299999999998</v>
      </c>
      <c r="C12" s="25">
        <v>2.3706</v>
      </c>
      <c r="D12" s="25">
        <v>0.7722</v>
      </c>
      <c r="E12" s="25">
        <v>0.11899999999999999</v>
      </c>
      <c r="F12" s="25">
        <v>0.1242</v>
      </c>
      <c r="G12" s="25">
        <v>1.6000000000000001E-3</v>
      </c>
      <c r="H12" s="25">
        <v>2.46E-2</v>
      </c>
      <c r="I12" s="25">
        <v>1.8700000000000001E-2</v>
      </c>
      <c r="J12" s="25">
        <v>1.8800000000000001E-2</v>
      </c>
      <c r="K12" s="25">
        <v>7.7000000000000002E-3</v>
      </c>
      <c r="L12" s="25">
        <v>0.66959999999999997</v>
      </c>
      <c r="M12" s="25">
        <v>0.1847</v>
      </c>
      <c r="N12" s="25">
        <v>0.70279999999999998</v>
      </c>
      <c r="O12" s="26">
        <v>8219</v>
      </c>
      <c r="P12" s="27">
        <v>34.409999999999997</v>
      </c>
      <c r="Q12" s="36">
        <f>P12/3.6</f>
        <v>9.5583333333333318</v>
      </c>
      <c r="R12" s="26">
        <v>9113</v>
      </c>
      <c r="S12" s="27">
        <v>38.15</v>
      </c>
      <c r="T12" s="37">
        <f t="shared" ref="T12:T40" si="0">S12/3.6</f>
        <v>10.597222222222221</v>
      </c>
      <c r="U12" s="26">
        <v>11933</v>
      </c>
      <c r="V12" s="27">
        <v>49.96</v>
      </c>
      <c r="W12" s="37">
        <f t="shared" ref="W12:W40" si="1">V12/3.6</f>
        <v>13.877777777777778</v>
      </c>
      <c r="X12" s="29">
        <v>-18.8</v>
      </c>
      <c r="Y12" s="29">
        <v>-6.4</v>
      </c>
      <c r="Z12" s="38"/>
      <c r="AA12" s="38"/>
      <c r="AB12" s="51"/>
      <c r="AC12" s="56">
        <v>0.82891999999999999</v>
      </c>
      <c r="AD12" s="15">
        <f t="shared" ref="AD12:AD41" si="2">SUM(B12:M12)+$K$42+$N$42</f>
        <v>100</v>
      </c>
      <c r="AE12" s="16" t="str">
        <f>IF(AD12=100,"ОК"," ")</f>
        <v>ОК</v>
      </c>
      <c r="AF12" s="8"/>
      <c r="AG12" s="8"/>
      <c r="AH12" s="8"/>
    </row>
    <row r="13" spans="1:34" x14ac:dyDescent="0.25">
      <c r="A13" s="20">
        <v>3</v>
      </c>
      <c r="B13" s="25">
        <v>95.824100000000001</v>
      </c>
      <c r="C13" s="25">
        <v>2.2866</v>
      </c>
      <c r="D13" s="25">
        <v>0.73839999999999995</v>
      </c>
      <c r="E13" s="25">
        <v>0.1147</v>
      </c>
      <c r="F13" s="25">
        <v>0.1186</v>
      </c>
      <c r="G13" s="25">
        <v>1.5E-3</v>
      </c>
      <c r="H13" s="25">
        <v>2.35E-2</v>
      </c>
      <c r="I13" s="25">
        <v>1.7600000000000001E-2</v>
      </c>
      <c r="J13" s="25">
        <v>1.72E-2</v>
      </c>
      <c r="K13" s="25">
        <v>4.8999999999999998E-3</v>
      </c>
      <c r="L13" s="25">
        <v>0.67620000000000002</v>
      </c>
      <c r="M13" s="25">
        <v>0.17680000000000001</v>
      </c>
      <c r="N13" s="25">
        <v>0.7016</v>
      </c>
      <c r="O13" s="26">
        <v>8207</v>
      </c>
      <c r="P13" s="27">
        <v>34.36</v>
      </c>
      <c r="Q13" s="36">
        <f t="shared" ref="Q13:Q40" si="3">P13/3.6</f>
        <v>9.5444444444444443</v>
      </c>
      <c r="R13" s="26">
        <v>9100</v>
      </c>
      <c r="S13" s="27">
        <v>38.1</v>
      </c>
      <c r="T13" s="37">
        <f t="shared" si="0"/>
        <v>10.583333333333334</v>
      </c>
      <c r="U13" s="26">
        <v>11926</v>
      </c>
      <c r="V13" s="27">
        <v>49.93</v>
      </c>
      <c r="W13" s="37">
        <f t="shared" si="1"/>
        <v>13.869444444444444</v>
      </c>
      <c r="X13" s="28">
        <v>-20.2</v>
      </c>
      <c r="Y13" s="28">
        <v>-9.6999999999999993</v>
      </c>
      <c r="Z13" s="38"/>
      <c r="AA13" s="38"/>
      <c r="AB13" s="50"/>
      <c r="AC13" s="56">
        <v>0.96765000000000001</v>
      </c>
      <c r="AD13" s="15">
        <f t="shared" si="2"/>
        <v>100.0001</v>
      </c>
      <c r="AE13" s="16" t="str">
        <f>IF(AD13=100,"ОК"," ")</f>
        <v xml:space="preserve"> </v>
      </c>
      <c r="AF13" s="8"/>
      <c r="AG13" s="8"/>
      <c r="AH13" s="8"/>
    </row>
    <row r="14" spans="1:34" x14ac:dyDescent="0.25">
      <c r="A14" s="20">
        <v>4</v>
      </c>
      <c r="B14" s="25">
        <v>95.813800000000001</v>
      </c>
      <c r="C14" s="25">
        <v>2.3025000000000002</v>
      </c>
      <c r="D14" s="25">
        <v>0.73270000000000002</v>
      </c>
      <c r="E14" s="25">
        <v>0.1149</v>
      </c>
      <c r="F14" s="25">
        <v>0.11890000000000001</v>
      </c>
      <c r="G14" s="25">
        <v>1.5E-3</v>
      </c>
      <c r="H14" s="25">
        <v>2.3300000000000001E-2</v>
      </c>
      <c r="I14" s="25">
        <v>1.7600000000000001E-2</v>
      </c>
      <c r="J14" s="25">
        <v>1.7000000000000001E-2</v>
      </c>
      <c r="K14" s="25">
        <v>7.4000000000000003E-3</v>
      </c>
      <c r="L14" s="25">
        <v>0.67310000000000003</v>
      </c>
      <c r="M14" s="25">
        <v>0.1774</v>
      </c>
      <c r="N14" s="25">
        <v>0.7016</v>
      </c>
      <c r="O14" s="26">
        <v>8207</v>
      </c>
      <c r="P14" s="30">
        <v>34.36</v>
      </c>
      <c r="Q14" s="36">
        <f t="shared" si="3"/>
        <v>9.5444444444444443</v>
      </c>
      <c r="R14" s="26">
        <v>9100</v>
      </c>
      <c r="S14" s="30">
        <v>38.1</v>
      </c>
      <c r="T14" s="37">
        <f t="shared" si="0"/>
        <v>10.583333333333334</v>
      </c>
      <c r="U14" s="26">
        <v>11926</v>
      </c>
      <c r="V14" s="27">
        <v>49.93</v>
      </c>
      <c r="W14" s="37">
        <f t="shared" si="1"/>
        <v>13.869444444444444</v>
      </c>
      <c r="X14" s="28">
        <v>-22.1</v>
      </c>
      <c r="Y14" s="29">
        <v>-11.7</v>
      </c>
      <c r="Z14" s="38"/>
      <c r="AA14" s="38"/>
      <c r="AB14" s="50"/>
      <c r="AC14" s="56">
        <v>0.92615000000000003</v>
      </c>
      <c r="AD14" s="15">
        <f t="shared" si="2"/>
        <v>100.0001</v>
      </c>
      <c r="AE14" s="16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20">
        <v>5</v>
      </c>
      <c r="B15" s="25">
        <v>95.713499999999996</v>
      </c>
      <c r="C15" s="25">
        <v>2.3513999999999999</v>
      </c>
      <c r="D15" s="25">
        <v>0.75600000000000001</v>
      </c>
      <c r="E15" s="25">
        <v>0.11700000000000001</v>
      </c>
      <c r="F15" s="25">
        <v>0.1234</v>
      </c>
      <c r="G15" s="25">
        <v>1.6000000000000001E-3</v>
      </c>
      <c r="H15" s="25">
        <v>2.47E-2</v>
      </c>
      <c r="I15" s="25">
        <v>1.8800000000000001E-2</v>
      </c>
      <c r="J15" s="25">
        <v>1.9300000000000001E-2</v>
      </c>
      <c r="K15" s="25">
        <v>5.3E-3</v>
      </c>
      <c r="L15" s="25">
        <v>0.68559999999999999</v>
      </c>
      <c r="M15" s="25">
        <v>0.18340000000000001</v>
      </c>
      <c r="N15" s="25">
        <v>0.70250000000000001</v>
      </c>
      <c r="O15" s="26">
        <v>8214</v>
      </c>
      <c r="P15" s="27">
        <v>34.39</v>
      </c>
      <c r="Q15" s="36">
        <f t="shared" si="3"/>
        <v>9.5527777777777771</v>
      </c>
      <c r="R15" s="26">
        <v>9108</v>
      </c>
      <c r="S15" s="27">
        <v>38.130000000000003</v>
      </c>
      <c r="T15" s="37">
        <f t="shared" si="0"/>
        <v>10.591666666666667</v>
      </c>
      <c r="U15" s="26">
        <v>11929</v>
      </c>
      <c r="V15" s="27">
        <v>49.94</v>
      </c>
      <c r="W15" s="37">
        <f t="shared" si="1"/>
        <v>13.872222222222222</v>
      </c>
      <c r="X15" s="28"/>
      <c r="Y15" s="28"/>
      <c r="Z15" s="38"/>
      <c r="AA15" s="38"/>
      <c r="AB15" s="52"/>
      <c r="AC15" s="56">
        <v>1.2077500000000001</v>
      </c>
      <c r="AD15" s="15">
        <f t="shared" si="2"/>
        <v>100</v>
      </c>
      <c r="AE15" s="16" t="str">
        <f t="shared" si="4"/>
        <v>ОК</v>
      </c>
      <c r="AF15" s="8"/>
      <c r="AG15" s="8"/>
      <c r="AH15" s="8"/>
    </row>
    <row r="16" spans="1:34" x14ac:dyDescent="0.25">
      <c r="A16" s="20">
        <v>6</v>
      </c>
      <c r="B16" s="25">
        <v>95.714299999999994</v>
      </c>
      <c r="C16" s="25">
        <v>2.3544999999999998</v>
      </c>
      <c r="D16" s="25">
        <v>0.76600000000000001</v>
      </c>
      <c r="E16" s="25">
        <v>0.1163</v>
      </c>
      <c r="F16" s="25">
        <v>0.1226</v>
      </c>
      <c r="G16" s="25">
        <v>1.5E-3</v>
      </c>
      <c r="H16" s="25">
        <v>2.4199999999999999E-2</v>
      </c>
      <c r="I16" s="25">
        <v>1.84E-2</v>
      </c>
      <c r="J16" s="25">
        <v>1.89E-2</v>
      </c>
      <c r="K16" s="25">
        <v>5.0000000000000001E-4</v>
      </c>
      <c r="L16" s="25">
        <v>0.67910000000000004</v>
      </c>
      <c r="M16" s="25">
        <v>0.1837</v>
      </c>
      <c r="N16" s="25">
        <v>0.70250000000000001</v>
      </c>
      <c r="O16" s="26">
        <v>8216</v>
      </c>
      <c r="P16" s="27">
        <v>34.4</v>
      </c>
      <c r="Q16" s="36">
        <f t="shared" si="3"/>
        <v>9.5555555555555554</v>
      </c>
      <c r="R16" s="26">
        <v>9110</v>
      </c>
      <c r="S16" s="27">
        <v>38.14</v>
      </c>
      <c r="T16" s="37">
        <f t="shared" si="0"/>
        <v>10.594444444444445</v>
      </c>
      <c r="U16" s="26">
        <v>11931</v>
      </c>
      <c r="V16" s="27">
        <v>49.95</v>
      </c>
      <c r="W16" s="37">
        <f t="shared" si="1"/>
        <v>13.875</v>
      </c>
      <c r="X16" s="28"/>
      <c r="Y16" s="28"/>
      <c r="Z16" s="38"/>
      <c r="AA16" s="38"/>
      <c r="AB16" s="51"/>
      <c r="AC16" s="56">
        <v>0.72465000000000002</v>
      </c>
      <c r="AD16" s="15">
        <f t="shared" si="2"/>
        <v>100</v>
      </c>
      <c r="AE16" s="16" t="str">
        <f t="shared" si="4"/>
        <v>ОК</v>
      </c>
      <c r="AF16" s="8"/>
      <c r="AG16" s="8"/>
      <c r="AH16" s="8"/>
    </row>
    <row r="17" spans="1:34" x14ac:dyDescent="0.25">
      <c r="A17" s="20">
        <v>7</v>
      </c>
      <c r="B17" s="25">
        <v>95.528599999999997</v>
      </c>
      <c r="C17" s="25">
        <v>2.4460000000000002</v>
      </c>
      <c r="D17" s="25">
        <v>0.7823</v>
      </c>
      <c r="E17" s="25">
        <v>0.12039999999999999</v>
      </c>
      <c r="F17" s="25">
        <v>0.12989999999999999</v>
      </c>
      <c r="G17" s="25">
        <v>1.6999999999999999E-3</v>
      </c>
      <c r="H17" s="25">
        <v>2.6599999999999999E-2</v>
      </c>
      <c r="I17" s="25">
        <v>2.0400000000000001E-2</v>
      </c>
      <c r="J17" s="25">
        <v>2.1499999999999998E-2</v>
      </c>
      <c r="K17" s="25">
        <v>5.3E-3</v>
      </c>
      <c r="L17" s="25">
        <v>0.7218</v>
      </c>
      <c r="M17" s="25">
        <v>0.19550000000000001</v>
      </c>
      <c r="N17" s="25">
        <v>0.70399999999999996</v>
      </c>
      <c r="O17" s="26">
        <v>8223</v>
      </c>
      <c r="P17" s="27">
        <v>34.43</v>
      </c>
      <c r="Q17" s="36">
        <f t="shared" si="3"/>
        <v>9.5638888888888882</v>
      </c>
      <c r="R17" s="26">
        <v>9117</v>
      </c>
      <c r="S17" s="27">
        <v>38.17</v>
      </c>
      <c r="T17" s="37">
        <f t="shared" si="0"/>
        <v>10.602777777777778</v>
      </c>
      <c r="U17" s="26">
        <v>11928</v>
      </c>
      <c r="V17" s="27">
        <v>49.94</v>
      </c>
      <c r="W17" s="37">
        <f t="shared" si="1"/>
        <v>13.872222222222222</v>
      </c>
      <c r="X17" s="29">
        <v>-20</v>
      </c>
      <c r="Y17" s="28">
        <v>-8.1</v>
      </c>
      <c r="Z17" s="38"/>
      <c r="AA17" s="38"/>
      <c r="AB17" s="53"/>
      <c r="AC17" s="56">
        <v>1.2452300000000001</v>
      </c>
      <c r="AD17" s="15">
        <f t="shared" si="2"/>
        <v>100.00000000000001</v>
      </c>
      <c r="AE17" s="16" t="str">
        <f t="shared" si="4"/>
        <v>ОК</v>
      </c>
      <c r="AF17" s="8"/>
      <c r="AG17" s="8"/>
      <c r="AH17" s="8"/>
    </row>
    <row r="18" spans="1:34" x14ac:dyDescent="0.25">
      <c r="A18" s="20">
        <v>8</v>
      </c>
      <c r="B18" s="25">
        <v>95.33</v>
      </c>
      <c r="C18" s="25">
        <v>2.5480999999999998</v>
      </c>
      <c r="D18" s="25">
        <v>0.81510000000000005</v>
      </c>
      <c r="E18" s="25">
        <v>0.1236</v>
      </c>
      <c r="F18" s="25">
        <v>0.1376</v>
      </c>
      <c r="G18" s="25">
        <v>1.8E-3</v>
      </c>
      <c r="H18" s="25">
        <v>2.87E-2</v>
      </c>
      <c r="I18" s="25">
        <v>2.24E-2</v>
      </c>
      <c r="J18" s="25">
        <v>2.7E-2</v>
      </c>
      <c r="K18" s="31">
        <v>0</v>
      </c>
      <c r="L18" s="25">
        <v>0.75719999999999998</v>
      </c>
      <c r="M18" s="25">
        <v>0.20849999999999999</v>
      </c>
      <c r="N18" s="25">
        <v>0.70579999999999998</v>
      </c>
      <c r="O18" s="26">
        <v>8235</v>
      </c>
      <c r="P18" s="27">
        <v>34.479999999999997</v>
      </c>
      <c r="Q18" s="36">
        <f t="shared" si="3"/>
        <v>9.5777777777777775</v>
      </c>
      <c r="R18" s="26">
        <v>9130</v>
      </c>
      <c r="S18" s="27">
        <v>38.22</v>
      </c>
      <c r="T18" s="37">
        <f t="shared" si="0"/>
        <v>10.616666666666665</v>
      </c>
      <c r="U18" s="26">
        <v>11929</v>
      </c>
      <c r="V18" s="27">
        <v>49.95</v>
      </c>
      <c r="W18" s="37">
        <f t="shared" si="1"/>
        <v>13.875</v>
      </c>
      <c r="X18" s="29">
        <v>-19.7</v>
      </c>
      <c r="Y18" s="29">
        <v>-7.2</v>
      </c>
      <c r="Z18" s="38"/>
      <c r="AA18" s="38"/>
      <c r="AB18" s="53"/>
      <c r="AC18" s="56">
        <v>1.2763900000000001</v>
      </c>
      <c r="AD18" s="15">
        <f t="shared" si="2"/>
        <v>100.00000000000001</v>
      </c>
      <c r="AE18" s="16" t="str">
        <f t="shared" si="4"/>
        <v>ОК</v>
      </c>
      <c r="AF18" s="8"/>
      <c r="AG18" s="8"/>
      <c r="AH18" s="8"/>
    </row>
    <row r="19" spans="1:34" x14ac:dyDescent="0.25">
      <c r="A19" s="20">
        <v>9</v>
      </c>
      <c r="B19" s="25">
        <v>95.935000000000002</v>
      </c>
      <c r="C19" s="25">
        <v>2.2480000000000002</v>
      </c>
      <c r="D19" s="25">
        <v>0.70760000000000001</v>
      </c>
      <c r="E19" s="25">
        <v>0.11020000000000001</v>
      </c>
      <c r="F19" s="25">
        <v>0.1115</v>
      </c>
      <c r="G19" s="25">
        <v>1.5E-3</v>
      </c>
      <c r="H19" s="25">
        <v>2.1600000000000001E-2</v>
      </c>
      <c r="I19" s="25">
        <v>1.6E-2</v>
      </c>
      <c r="J19" s="25">
        <v>1.5599999999999999E-2</v>
      </c>
      <c r="K19" s="25">
        <v>0</v>
      </c>
      <c r="L19" s="25">
        <v>0.66339999999999999</v>
      </c>
      <c r="M19" s="25">
        <v>0.16969999999999999</v>
      </c>
      <c r="N19" s="25">
        <v>0.70050000000000001</v>
      </c>
      <c r="O19" s="26">
        <v>8199</v>
      </c>
      <c r="P19" s="27">
        <v>34.33</v>
      </c>
      <c r="Q19" s="36">
        <f t="shared" si="3"/>
        <v>9.5361111111111097</v>
      </c>
      <c r="R19" s="26">
        <v>9092</v>
      </c>
      <c r="S19" s="27">
        <v>38.07</v>
      </c>
      <c r="T19" s="37">
        <f t="shared" si="0"/>
        <v>10.574999999999999</v>
      </c>
      <c r="U19" s="26">
        <v>11925</v>
      </c>
      <c r="V19" s="27">
        <v>49.93</v>
      </c>
      <c r="W19" s="37">
        <f t="shared" si="1"/>
        <v>13.869444444444444</v>
      </c>
      <c r="X19" s="29">
        <v>-19</v>
      </c>
      <c r="Y19" s="29">
        <v>-9</v>
      </c>
      <c r="Z19" s="38"/>
      <c r="AA19" s="38"/>
      <c r="AB19" s="53" t="s">
        <v>55</v>
      </c>
      <c r="AC19" s="56">
        <v>1.2083699999999999</v>
      </c>
      <c r="AD19" s="15">
        <f t="shared" si="2"/>
        <v>100.00010000000003</v>
      </c>
      <c r="AE19" s="16" t="str">
        <f t="shared" si="4"/>
        <v xml:space="preserve"> </v>
      </c>
      <c r="AF19" s="8"/>
      <c r="AG19" s="8"/>
      <c r="AH19" s="8"/>
    </row>
    <row r="20" spans="1:34" x14ac:dyDescent="0.25">
      <c r="A20" s="20">
        <v>10</v>
      </c>
      <c r="B20" s="25">
        <v>95.646299999999997</v>
      </c>
      <c r="C20" s="25">
        <v>2.3929999999999998</v>
      </c>
      <c r="D20" s="25">
        <v>0.76880000000000004</v>
      </c>
      <c r="E20" s="25">
        <v>0.11600000000000001</v>
      </c>
      <c r="F20" s="31">
        <v>0.1245</v>
      </c>
      <c r="G20" s="25">
        <v>1.6000000000000001E-3</v>
      </c>
      <c r="H20" s="25">
        <v>2.4799999999999999E-2</v>
      </c>
      <c r="I20" s="25">
        <v>1.9099999999999999E-2</v>
      </c>
      <c r="J20" s="25">
        <v>2.0400000000000001E-2</v>
      </c>
      <c r="K20" s="25">
        <v>0</v>
      </c>
      <c r="L20" s="25">
        <v>0.69589999999999996</v>
      </c>
      <c r="M20" s="25">
        <v>0.1895</v>
      </c>
      <c r="N20" s="25">
        <v>0.70299999999999996</v>
      </c>
      <c r="O20" s="26">
        <v>8218</v>
      </c>
      <c r="P20" s="27">
        <v>34.409999999999997</v>
      </c>
      <c r="Q20" s="36">
        <f t="shared" si="3"/>
        <v>9.5583333333333318</v>
      </c>
      <c r="R20" s="26">
        <v>9112</v>
      </c>
      <c r="S20" s="27">
        <v>38.15</v>
      </c>
      <c r="T20" s="37">
        <f t="shared" si="0"/>
        <v>10.597222222222221</v>
      </c>
      <c r="U20" s="26">
        <v>11929</v>
      </c>
      <c r="V20" s="27">
        <v>49.95</v>
      </c>
      <c r="W20" s="37">
        <f t="shared" si="1"/>
        <v>13.875</v>
      </c>
      <c r="X20" s="28">
        <v>-20.100000000000001</v>
      </c>
      <c r="Y20" s="28">
        <v>-8.9</v>
      </c>
      <c r="Z20" s="38" t="s">
        <v>67</v>
      </c>
      <c r="AA20" s="38">
        <v>0.2</v>
      </c>
      <c r="AB20" s="51"/>
      <c r="AC20" s="56">
        <v>0.82623000000000002</v>
      </c>
      <c r="AD20" s="15">
        <f t="shared" si="2"/>
        <v>99.999899999999968</v>
      </c>
      <c r="AE20" s="16" t="str">
        <f t="shared" si="4"/>
        <v xml:space="preserve"> </v>
      </c>
      <c r="AF20" s="8"/>
      <c r="AG20" s="8"/>
      <c r="AH20" s="8"/>
    </row>
    <row r="21" spans="1:34" x14ac:dyDescent="0.25">
      <c r="A21" s="20">
        <v>11</v>
      </c>
      <c r="B21" s="25">
        <v>95.980599999999995</v>
      </c>
      <c r="C21" s="25">
        <v>2.2261000000000002</v>
      </c>
      <c r="D21" s="25">
        <v>0.70589999999999997</v>
      </c>
      <c r="E21" s="25">
        <v>0.1095</v>
      </c>
      <c r="F21" s="25">
        <v>0.1111</v>
      </c>
      <c r="G21" s="25">
        <v>1.5E-3</v>
      </c>
      <c r="H21" s="25">
        <v>2.1299999999999999E-2</v>
      </c>
      <c r="I21" s="25">
        <v>1.5900000000000001E-2</v>
      </c>
      <c r="J21" s="25">
        <v>1.49E-2</v>
      </c>
      <c r="K21" s="25">
        <v>0</v>
      </c>
      <c r="L21" s="25">
        <v>0.64559999999999995</v>
      </c>
      <c r="M21" s="25">
        <v>0.16769999999999999</v>
      </c>
      <c r="N21" s="25">
        <v>0.70009999999999994</v>
      </c>
      <c r="O21" s="26">
        <v>8198</v>
      </c>
      <c r="P21" s="27">
        <v>34.33</v>
      </c>
      <c r="Q21" s="36">
        <f t="shared" si="3"/>
        <v>9.5361111111111097</v>
      </c>
      <c r="R21" s="26">
        <v>9091</v>
      </c>
      <c r="S21" s="27">
        <v>38.06</v>
      </c>
      <c r="T21" s="37">
        <f t="shared" si="0"/>
        <v>10.572222222222223</v>
      </c>
      <c r="U21" s="26">
        <v>11927</v>
      </c>
      <c r="V21" s="27">
        <v>49.93</v>
      </c>
      <c r="W21" s="37">
        <f t="shared" si="1"/>
        <v>13.869444444444444</v>
      </c>
      <c r="X21" s="28">
        <v>-19.8</v>
      </c>
      <c r="Y21" s="29">
        <v>-9.6999999999999993</v>
      </c>
      <c r="Z21" s="38"/>
      <c r="AA21" s="38"/>
      <c r="AB21" s="51"/>
      <c r="AC21" s="56">
        <v>1.4018900000000001</v>
      </c>
      <c r="AD21" s="15">
        <f t="shared" si="2"/>
        <v>100.00009999999997</v>
      </c>
      <c r="AE21" s="16" t="str">
        <f t="shared" si="4"/>
        <v xml:space="preserve"> </v>
      </c>
      <c r="AF21" s="8"/>
      <c r="AG21" s="8"/>
      <c r="AH21" s="8"/>
    </row>
    <row r="22" spans="1:34" x14ac:dyDescent="0.25">
      <c r="A22" s="20">
        <v>12</v>
      </c>
      <c r="B22" s="32">
        <v>96.114900000000006</v>
      </c>
      <c r="C22" s="25">
        <v>2.1638000000000002</v>
      </c>
      <c r="D22" s="25">
        <v>0.68610000000000004</v>
      </c>
      <c r="E22" s="25">
        <v>0.1076</v>
      </c>
      <c r="F22" s="25">
        <v>0.10580000000000001</v>
      </c>
      <c r="G22" s="25">
        <v>1.4E-3</v>
      </c>
      <c r="H22" s="25">
        <v>1.9699999999999999E-2</v>
      </c>
      <c r="I22" s="25">
        <v>1.44E-2</v>
      </c>
      <c r="J22" s="25">
        <v>1.2E-2</v>
      </c>
      <c r="K22" s="25">
        <v>0</v>
      </c>
      <c r="L22" s="25">
        <v>0.61580000000000001</v>
      </c>
      <c r="M22" s="25">
        <v>0.15859999999999999</v>
      </c>
      <c r="N22" s="33">
        <v>0.69899999999999995</v>
      </c>
      <c r="O22" s="26">
        <v>8192</v>
      </c>
      <c r="P22" s="27">
        <v>34.299999999999997</v>
      </c>
      <c r="Q22" s="36">
        <f t="shared" si="3"/>
        <v>9.5277777777777768</v>
      </c>
      <c r="R22" s="26">
        <v>9085</v>
      </c>
      <c r="S22" s="27">
        <v>38.04</v>
      </c>
      <c r="T22" s="37">
        <f t="shared" si="0"/>
        <v>10.566666666666666</v>
      </c>
      <c r="U22" s="26">
        <v>11928</v>
      </c>
      <c r="V22" s="27">
        <v>49.94</v>
      </c>
      <c r="W22" s="37">
        <f t="shared" si="1"/>
        <v>13.872222222222222</v>
      </c>
      <c r="X22" s="34"/>
      <c r="Y22" s="29"/>
      <c r="Z22" s="38"/>
      <c r="AA22" s="38"/>
      <c r="AB22" s="53"/>
      <c r="AC22" s="56">
        <v>1.1680299999999999</v>
      </c>
      <c r="AD22" s="15">
        <f t="shared" si="2"/>
        <v>100.0001</v>
      </c>
      <c r="AE22" s="16" t="str">
        <f t="shared" si="4"/>
        <v xml:space="preserve"> </v>
      </c>
      <c r="AF22" s="8"/>
      <c r="AG22" s="8"/>
      <c r="AH22" s="8"/>
    </row>
    <row r="23" spans="1:34" x14ac:dyDescent="0.25">
      <c r="A23" s="20">
        <v>13</v>
      </c>
      <c r="B23" s="25">
        <v>96.129199999999997</v>
      </c>
      <c r="C23" s="25">
        <v>2.1514000000000002</v>
      </c>
      <c r="D23" s="25">
        <v>0.68799999999999994</v>
      </c>
      <c r="E23" s="25">
        <v>0.1069</v>
      </c>
      <c r="F23" s="25">
        <v>0.105</v>
      </c>
      <c r="G23" s="25">
        <v>1.4E-3</v>
      </c>
      <c r="H23" s="25">
        <v>1.9599999999999999E-2</v>
      </c>
      <c r="I23" s="25">
        <v>1.43E-2</v>
      </c>
      <c r="J23" s="25">
        <v>1.18E-2</v>
      </c>
      <c r="K23" s="25">
        <v>0</v>
      </c>
      <c r="L23" s="25">
        <v>0.61409999999999998</v>
      </c>
      <c r="M23" s="25">
        <v>0.1583</v>
      </c>
      <c r="N23" s="25">
        <v>0.69889999999999997</v>
      </c>
      <c r="O23" s="26">
        <v>8191</v>
      </c>
      <c r="P23" s="27">
        <v>34.299999999999997</v>
      </c>
      <c r="Q23" s="36">
        <f t="shared" si="3"/>
        <v>9.5277777777777768</v>
      </c>
      <c r="R23" s="26">
        <v>9084</v>
      </c>
      <c r="S23" s="27">
        <v>38.03</v>
      </c>
      <c r="T23" s="37">
        <f t="shared" si="0"/>
        <v>10.563888888888888</v>
      </c>
      <c r="U23" s="26">
        <v>11928</v>
      </c>
      <c r="V23" s="27">
        <v>49.94</v>
      </c>
      <c r="W23" s="37">
        <f t="shared" si="1"/>
        <v>13.872222222222222</v>
      </c>
      <c r="X23" s="29"/>
      <c r="Y23" s="29"/>
      <c r="Z23" s="38"/>
      <c r="AA23" s="38"/>
      <c r="AB23" s="50"/>
      <c r="AC23" s="56">
        <v>0.90075000000000005</v>
      </c>
      <c r="AD23" s="15">
        <f t="shared" si="2"/>
        <v>99.999999999999986</v>
      </c>
      <c r="AE23" s="16" t="str">
        <f t="shared" si="4"/>
        <v>ОК</v>
      </c>
      <c r="AF23" s="8"/>
      <c r="AG23" s="8"/>
      <c r="AH23" s="8"/>
    </row>
    <row r="24" spans="1:34" x14ac:dyDescent="0.25">
      <c r="A24" s="20">
        <v>14</v>
      </c>
      <c r="B24" s="25">
        <v>96.1096</v>
      </c>
      <c r="C24" s="25">
        <v>2.1657000000000002</v>
      </c>
      <c r="D24" s="25">
        <v>0.69010000000000005</v>
      </c>
      <c r="E24" s="25">
        <v>0.1103</v>
      </c>
      <c r="F24" s="25">
        <v>0.1086</v>
      </c>
      <c r="G24" s="25">
        <v>1.5E-3</v>
      </c>
      <c r="H24" s="25">
        <v>2.06E-2</v>
      </c>
      <c r="I24" s="25">
        <v>1.4999999999999999E-2</v>
      </c>
      <c r="J24" s="25">
        <v>1.24E-2</v>
      </c>
      <c r="K24" s="25">
        <v>0</v>
      </c>
      <c r="L24" s="25">
        <v>0.60819999999999996</v>
      </c>
      <c r="M24" s="25">
        <v>0.15790000000000001</v>
      </c>
      <c r="N24" s="25">
        <v>0.69920000000000004</v>
      </c>
      <c r="O24" s="26">
        <v>8195</v>
      </c>
      <c r="P24" s="27">
        <v>34.31</v>
      </c>
      <c r="Q24" s="36">
        <f t="shared" si="3"/>
        <v>9.5305555555555568</v>
      </c>
      <c r="R24" s="26">
        <v>9088</v>
      </c>
      <c r="S24" s="27">
        <v>38.049999999999997</v>
      </c>
      <c r="T24" s="37">
        <f t="shared" si="0"/>
        <v>10.569444444444443</v>
      </c>
      <c r="U24" s="26">
        <v>11930</v>
      </c>
      <c r="V24" s="27">
        <v>49.95</v>
      </c>
      <c r="W24" s="37">
        <f t="shared" si="1"/>
        <v>13.875</v>
      </c>
      <c r="X24" s="29">
        <v>-18.3</v>
      </c>
      <c r="Y24" s="29">
        <v>-10</v>
      </c>
      <c r="Z24" s="38"/>
      <c r="AA24" s="38"/>
      <c r="AB24" s="53"/>
      <c r="AC24" s="56">
        <v>1.57053</v>
      </c>
      <c r="AD24" s="15">
        <f t="shared" si="2"/>
        <v>99.999899999999982</v>
      </c>
      <c r="AE24" s="16" t="str">
        <f t="shared" si="4"/>
        <v xml:space="preserve"> </v>
      </c>
      <c r="AF24" s="8"/>
      <c r="AG24" s="8"/>
      <c r="AH24" s="8"/>
    </row>
    <row r="25" spans="1:34" x14ac:dyDescent="0.25">
      <c r="A25" s="20">
        <v>15</v>
      </c>
      <c r="B25" s="25">
        <v>96.057900000000004</v>
      </c>
      <c r="C25" s="25">
        <v>2.1960000000000002</v>
      </c>
      <c r="D25" s="25">
        <v>0.69620000000000004</v>
      </c>
      <c r="E25" s="25">
        <v>0.1123</v>
      </c>
      <c r="F25" s="25">
        <v>0.11169999999999999</v>
      </c>
      <c r="G25" s="25">
        <v>1.5E-3</v>
      </c>
      <c r="H25" s="25">
        <v>2.1600000000000001E-2</v>
      </c>
      <c r="I25" s="25">
        <v>1.5599999999999999E-2</v>
      </c>
      <c r="J25" s="25">
        <v>1.34E-2</v>
      </c>
      <c r="K25" s="25">
        <v>0</v>
      </c>
      <c r="L25" s="25">
        <v>0.61150000000000004</v>
      </c>
      <c r="M25" s="25">
        <v>0.16220000000000001</v>
      </c>
      <c r="N25" s="25">
        <v>0.6996</v>
      </c>
      <c r="O25" s="26">
        <v>8199</v>
      </c>
      <c r="P25" s="27">
        <v>34.33</v>
      </c>
      <c r="Q25" s="36">
        <f t="shared" si="3"/>
        <v>9.5361111111111097</v>
      </c>
      <c r="R25" s="26">
        <v>9092</v>
      </c>
      <c r="S25" s="27">
        <v>38.06</v>
      </c>
      <c r="T25" s="37">
        <f t="shared" si="0"/>
        <v>10.572222222222223</v>
      </c>
      <c r="U25" s="26">
        <v>11932</v>
      </c>
      <c r="V25" s="27">
        <v>49.96</v>
      </c>
      <c r="W25" s="37">
        <f t="shared" si="1"/>
        <v>13.877777777777778</v>
      </c>
      <c r="X25" s="28">
        <v>-22.5</v>
      </c>
      <c r="Y25" s="28">
        <v>-12.9</v>
      </c>
      <c r="Z25" s="38"/>
      <c r="AA25" s="38"/>
      <c r="AB25" s="53"/>
      <c r="AC25" s="56">
        <v>1.3220000000000001</v>
      </c>
      <c r="AD25" s="15">
        <f t="shared" si="2"/>
        <v>99.999900000000025</v>
      </c>
      <c r="AE25" s="16" t="str">
        <f t="shared" si="4"/>
        <v xml:space="preserve"> </v>
      </c>
      <c r="AF25" s="8"/>
      <c r="AG25" s="8"/>
      <c r="AH25" s="8"/>
    </row>
    <row r="26" spans="1:34" x14ac:dyDescent="0.25">
      <c r="A26" s="20">
        <v>16</v>
      </c>
      <c r="B26" s="25">
        <v>95.9285</v>
      </c>
      <c r="C26" s="25">
        <v>2.2480000000000002</v>
      </c>
      <c r="D26" s="25">
        <v>0.72299999999999998</v>
      </c>
      <c r="E26" s="25">
        <v>0.1147</v>
      </c>
      <c r="F26" s="25">
        <v>0.1197</v>
      </c>
      <c r="G26" s="25">
        <v>1.5E-3</v>
      </c>
      <c r="H26" s="25">
        <v>2.41E-2</v>
      </c>
      <c r="I26" s="25">
        <v>1.8200000000000001E-2</v>
      </c>
      <c r="J26" s="25">
        <v>1.7600000000000001E-2</v>
      </c>
      <c r="K26" s="25">
        <v>0</v>
      </c>
      <c r="L26" s="25">
        <v>0.63390000000000002</v>
      </c>
      <c r="M26" s="25">
        <v>0.17069999999999999</v>
      </c>
      <c r="N26" s="25">
        <v>0.70089999999999997</v>
      </c>
      <c r="O26" s="26">
        <v>8207</v>
      </c>
      <c r="P26" s="27">
        <v>34.36</v>
      </c>
      <c r="Q26" s="36">
        <f t="shared" si="3"/>
        <v>9.5444444444444443</v>
      </c>
      <c r="R26" s="26">
        <v>9101</v>
      </c>
      <c r="S26" s="27">
        <v>38.1</v>
      </c>
      <c r="T26" s="37">
        <f t="shared" si="0"/>
        <v>10.583333333333334</v>
      </c>
      <c r="U26" s="26">
        <v>11933</v>
      </c>
      <c r="V26" s="27">
        <v>49.96</v>
      </c>
      <c r="W26" s="37">
        <f t="shared" si="1"/>
        <v>13.877777777777778</v>
      </c>
      <c r="X26" s="29">
        <v>-22.7</v>
      </c>
      <c r="Y26" s="29">
        <v>-11.8</v>
      </c>
      <c r="Z26" s="38"/>
      <c r="AA26" s="38"/>
      <c r="AB26" s="54"/>
      <c r="AC26" s="56">
        <v>1.1969700000000001</v>
      </c>
      <c r="AD26" s="15">
        <f t="shared" si="2"/>
        <v>99.999899999999982</v>
      </c>
      <c r="AE26" s="16" t="str">
        <f t="shared" si="4"/>
        <v xml:space="preserve"> </v>
      </c>
      <c r="AF26" s="8"/>
      <c r="AG26" s="8"/>
      <c r="AH26" s="8"/>
    </row>
    <row r="27" spans="1:34" x14ac:dyDescent="0.25">
      <c r="A27" s="20">
        <v>17</v>
      </c>
      <c r="B27" s="25">
        <v>95.883200000000002</v>
      </c>
      <c r="C27" s="25">
        <v>2.2755000000000001</v>
      </c>
      <c r="D27" s="25">
        <v>0.72660000000000002</v>
      </c>
      <c r="E27" s="25">
        <v>0.1144</v>
      </c>
      <c r="F27" s="25">
        <v>0.1195</v>
      </c>
      <c r="G27" s="25">
        <v>1.6000000000000001E-3</v>
      </c>
      <c r="H27" s="25">
        <v>2.3800000000000002E-2</v>
      </c>
      <c r="I27" s="25">
        <v>1.7999999999999999E-2</v>
      </c>
      <c r="J27" s="25">
        <v>1.78E-2</v>
      </c>
      <c r="K27" s="25">
        <v>0</v>
      </c>
      <c r="L27" s="25">
        <v>0.64500000000000002</v>
      </c>
      <c r="M27" s="25">
        <v>0.17460000000000001</v>
      </c>
      <c r="N27" s="25">
        <v>0.70120000000000005</v>
      </c>
      <c r="O27" s="26">
        <v>8208</v>
      </c>
      <c r="P27" s="27">
        <v>34.369999999999997</v>
      </c>
      <c r="Q27" s="36">
        <f t="shared" si="3"/>
        <v>9.5472222222222207</v>
      </c>
      <c r="R27" s="26">
        <v>9102</v>
      </c>
      <c r="S27" s="27">
        <v>38.11</v>
      </c>
      <c r="T27" s="37">
        <f t="shared" si="0"/>
        <v>10.58611111111111</v>
      </c>
      <c r="U27" s="26">
        <v>11931</v>
      </c>
      <c r="V27" s="27">
        <v>49.95</v>
      </c>
      <c r="W27" s="37">
        <f t="shared" si="1"/>
        <v>13.875</v>
      </c>
      <c r="X27" s="29">
        <v>-22.5</v>
      </c>
      <c r="Y27" s="29">
        <v>-12.7</v>
      </c>
      <c r="Z27" s="38"/>
      <c r="AA27" s="38"/>
      <c r="AB27" s="54"/>
      <c r="AC27" s="56">
        <v>1.2656099999999999</v>
      </c>
      <c r="AD27" s="15">
        <f t="shared" si="2"/>
        <v>99.999999999999986</v>
      </c>
      <c r="AE27" s="16" t="str">
        <f t="shared" si="4"/>
        <v>ОК</v>
      </c>
      <c r="AF27" s="8"/>
      <c r="AG27" s="8"/>
      <c r="AH27" s="8"/>
    </row>
    <row r="28" spans="1:34" x14ac:dyDescent="0.25">
      <c r="A28" s="20">
        <v>18</v>
      </c>
      <c r="B28" s="25">
        <v>95.854399999999998</v>
      </c>
      <c r="C28" s="25">
        <v>2.2871000000000001</v>
      </c>
      <c r="D28" s="25">
        <v>0.7278</v>
      </c>
      <c r="E28" s="25">
        <v>0.1143</v>
      </c>
      <c r="F28" s="25">
        <v>0.1216</v>
      </c>
      <c r="G28" s="25">
        <v>1.6000000000000001E-3</v>
      </c>
      <c r="H28" s="25">
        <v>2.4400000000000002E-2</v>
      </c>
      <c r="I28" s="25">
        <v>1.8700000000000001E-2</v>
      </c>
      <c r="J28" s="25">
        <v>1.9E-2</v>
      </c>
      <c r="K28" s="25">
        <v>0</v>
      </c>
      <c r="L28" s="25">
        <v>0.65459999999999996</v>
      </c>
      <c r="M28" s="25">
        <v>0.1764</v>
      </c>
      <c r="N28" s="25">
        <v>0.70140000000000002</v>
      </c>
      <c r="O28" s="26">
        <v>8209</v>
      </c>
      <c r="P28" s="27">
        <v>34.369999999999997</v>
      </c>
      <c r="Q28" s="36">
        <f t="shared" si="3"/>
        <v>9.5472222222222207</v>
      </c>
      <c r="R28" s="26">
        <v>9103</v>
      </c>
      <c r="S28" s="27">
        <v>38.11</v>
      </c>
      <c r="T28" s="37">
        <f t="shared" si="0"/>
        <v>10.58611111111111</v>
      </c>
      <c r="U28" s="26">
        <v>11931</v>
      </c>
      <c r="V28" s="27">
        <v>49.95</v>
      </c>
      <c r="W28" s="37">
        <f t="shared" si="1"/>
        <v>13.875</v>
      </c>
      <c r="X28" s="29">
        <v>-21.8</v>
      </c>
      <c r="Y28" s="29">
        <v>-11.4</v>
      </c>
      <c r="Z28" s="38"/>
      <c r="AA28" s="38"/>
      <c r="AB28" s="54"/>
      <c r="AC28" s="56">
        <v>1.1875</v>
      </c>
      <c r="AD28" s="15">
        <f t="shared" si="2"/>
        <v>99.999899999999997</v>
      </c>
      <c r="AE28" s="16" t="str">
        <f t="shared" si="4"/>
        <v xml:space="preserve"> </v>
      </c>
      <c r="AF28" s="8"/>
      <c r="AG28" s="8"/>
      <c r="AH28" s="8"/>
    </row>
    <row r="29" spans="1:34" x14ac:dyDescent="0.25">
      <c r="A29" s="20">
        <v>19</v>
      </c>
      <c r="B29" s="25">
        <v>95.880300000000005</v>
      </c>
      <c r="C29" s="25">
        <v>2.2776000000000001</v>
      </c>
      <c r="D29" s="25">
        <v>0.71609999999999996</v>
      </c>
      <c r="E29" s="25">
        <v>0.1133</v>
      </c>
      <c r="F29" s="25">
        <v>0.1197</v>
      </c>
      <c r="G29" s="25">
        <v>1.6000000000000001E-3</v>
      </c>
      <c r="H29" s="25">
        <v>2.3900000000000001E-2</v>
      </c>
      <c r="I29" s="25">
        <v>1.83E-2</v>
      </c>
      <c r="J29" s="25">
        <v>1.8800000000000001E-2</v>
      </c>
      <c r="K29" s="25">
        <v>0</v>
      </c>
      <c r="L29" s="25">
        <v>0.65549999999999997</v>
      </c>
      <c r="M29" s="25">
        <v>0.1749</v>
      </c>
      <c r="N29" s="25">
        <v>0.70120000000000005</v>
      </c>
      <c r="O29" s="26">
        <v>8206</v>
      </c>
      <c r="P29" s="27">
        <v>34.36</v>
      </c>
      <c r="Q29" s="36">
        <f t="shared" si="3"/>
        <v>9.5444444444444443</v>
      </c>
      <c r="R29" s="26">
        <v>9100</v>
      </c>
      <c r="S29" s="27">
        <v>38.1</v>
      </c>
      <c r="T29" s="37">
        <f t="shared" si="0"/>
        <v>10.583333333333334</v>
      </c>
      <c r="U29" s="26">
        <v>11929</v>
      </c>
      <c r="V29" s="27">
        <v>49.94</v>
      </c>
      <c r="W29" s="37">
        <f t="shared" si="1"/>
        <v>13.872222222222222</v>
      </c>
      <c r="X29" s="29"/>
      <c r="Y29" s="29"/>
      <c r="Z29" s="38"/>
      <c r="AA29" s="38"/>
      <c r="AB29" s="54"/>
      <c r="AC29" s="56">
        <v>0.81984999999999997</v>
      </c>
      <c r="AD29" s="15">
        <f t="shared" si="2"/>
        <v>99.999999999999986</v>
      </c>
      <c r="AE29" s="16" t="str">
        <f t="shared" si="4"/>
        <v>ОК</v>
      </c>
      <c r="AF29" s="8"/>
      <c r="AG29" s="8"/>
      <c r="AH29" s="8"/>
    </row>
    <row r="30" spans="1:34" x14ac:dyDescent="0.25">
      <c r="A30" s="20">
        <v>20</v>
      </c>
      <c r="B30" s="25">
        <v>95.875</v>
      </c>
      <c r="C30" s="25">
        <v>2.2805</v>
      </c>
      <c r="D30" s="25">
        <v>0.71640000000000004</v>
      </c>
      <c r="E30" s="25">
        <v>0.1139</v>
      </c>
      <c r="F30" s="25">
        <v>0.1202</v>
      </c>
      <c r="G30" s="25">
        <v>1.6000000000000001E-3</v>
      </c>
      <c r="H30" s="25">
        <v>2.4E-2</v>
      </c>
      <c r="I30" s="25">
        <v>1.84E-2</v>
      </c>
      <c r="J30" s="25">
        <v>1.8700000000000001E-2</v>
      </c>
      <c r="K30" s="25">
        <v>0</v>
      </c>
      <c r="L30" s="25">
        <v>0.65280000000000005</v>
      </c>
      <c r="M30" s="25">
        <v>0.1784</v>
      </c>
      <c r="N30" s="25">
        <v>0.70120000000000005</v>
      </c>
      <c r="O30" s="26">
        <v>8207</v>
      </c>
      <c r="P30" s="27">
        <v>34.36</v>
      </c>
      <c r="Q30" s="36">
        <f t="shared" si="3"/>
        <v>9.5444444444444443</v>
      </c>
      <c r="R30" s="26">
        <v>9100</v>
      </c>
      <c r="S30" s="27">
        <v>38.1</v>
      </c>
      <c r="T30" s="37">
        <f t="shared" si="0"/>
        <v>10.583333333333334</v>
      </c>
      <c r="U30" s="26">
        <v>11929</v>
      </c>
      <c r="V30" s="27">
        <v>49.94</v>
      </c>
      <c r="W30" s="37">
        <f t="shared" si="1"/>
        <v>13.872222222222222</v>
      </c>
      <c r="X30" s="28"/>
      <c r="Y30" s="28"/>
      <c r="Z30" s="38"/>
      <c r="AA30" s="38"/>
      <c r="AB30" s="51"/>
      <c r="AC30" s="56">
        <v>0.73214999999999997</v>
      </c>
      <c r="AD30" s="15">
        <f t="shared" si="2"/>
        <v>99.999899999999982</v>
      </c>
      <c r="AE30" s="16" t="str">
        <f t="shared" si="4"/>
        <v xml:space="preserve"> </v>
      </c>
      <c r="AF30" s="8"/>
      <c r="AG30" s="8"/>
      <c r="AH30" s="8"/>
    </row>
    <row r="31" spans="1:34" x14ac:dyDescent="0.25">
      <c r="A31" s="20">
        <v>21</v>
      </c>
      <c r="B31" s="35">
        <v>96.003699999999995</v>
      </c>
      <c r="C31" s="35">
        <v>2.2185000000000001</v>
      </c>
      <c r="D31" s="35">
        <v>0.69369999999999998</v>
      </c>
      <c r="E31" s="35">
        <v>0.1114</v>
      </c>
      <c r="F31" s="35">
        <v>0.115</v>
      </c>
      <c r="G31" s="35">
        <v>1.6000000000000001E-3</v>
      </c>
      <c r="H31" s="35">
        <v>2.29E-2</v>
      </c>
      <c r="I31" s="35">
        <v>1.7000000000000001E-2</v>
      </c>
      <c r="J31" s="35">
        <v>1.66E-2</v>
      </c>
      <c r="K31" s="35">
        <v>0</v>
      </c>
      <c r="L31" s="35">
        <v>0.63239999999999996</v>
      </c>
      <c r="M31" s="35">
        <v>0.1671</v>
      </c>
      <c r="N31" s="35">
        <v>0.70009999999999994</v>
      </c>
      <c r="O31" s="26">
        <v>8200</v>
      </c>
      <c r="P31" s="27">
        <v>34.33</v>
      </c>
      <c r="Q31" s="36">
        <f t="shared" si="3"/>
        <v>9.5361111111111097</v>
      </c>
      <c r="R31" s="26">
        <v>9093</v>
      </c>
      <c r="S31" s="27">
        <v>38.07</v>
      </c>
      <c r="T31" s="37">
        <f t="shared" si="0"/>
        <v>10.574999999999999</v>
      </c>
      <c r="U31" s="26">
        <v>11929</v>
      </c>
      <c r="V31" s="27">
        <v>49.94</v>
      </c>
      <c r="W31" s="37">
        <f t="shared" si="1"/>
        <v>13.872222222222222</v>
      </c>
      <c r="X31" s="28">
        <v>-22.7</v>
      </c>
      <c r="Y31" s="28">
        <v>-11.8</v>
      </c>
      <c r="Z31" s="38"/>
      <c r="AA31" s="38"/>
      <c r="AB31" s="53"/>
      <c r="AC31" s="56">
        <v>1.0118400000000001</v>
      </c>
      <c r="AD31" s="15">
        <f t="shared" si="2"/>
        <v>99.999900000000011</v>
      </c>
      <c r="AE31" s="16" t="str">
        <f t="shared" si="4"/>
        <v xml:space="preserve"> </v>
      </c>
      <c r="AF31" s="8"/>
      <c r="AG31" s="8"/>
      <c r="AH31" s="8"/>
    </row>
    <row r="32" spans="1:34" x14ac:dyDescent="0.25">
      <c r="A32" s="20">
        <v>22</v>
      </c>
      <c r="B32" s="35">
        <v>96.035799999999995</v>
      </c>
      <c r="C32" s="35">
        <v>2.2098</v>
      </c>
      <c r="D32" s="35">
        <v>0.68910000000000005</v>
      </c>
      <c r="E32" s="35">
        <v>0.11169999999999999</v>
      </c>
      <c r="F32" s="35">
        <v>0.1145</v>
      </c>
      <c r="G32" s="35">
        <v>1.6000000000000001E-3</v>
      </c>
      <c r="H32" s="35">
        <v>2.2599999999999999E-2</v>
      </c>
      <c r="I32" s="35">
        <v>1.6899999999999998E-2</v>
      </c>
      <c r="J32" s="35">
        <v>1.5900000000000001E-2</v>
      </c>
      <c r="K32" s="35">
        <v>0</v>
      </c>
      <c r="L32" s="35">
        <v>0.61670000000000003</v>
      </c>
      <c r="M32" s="35">
        <v>0.1653</v>
      </c>
      <c r="N32" s="35">
        <v>0.69989999999999997</v>
      </c>
      <c r="O32" s="26">
        <v>8200</v>
      </c>
      <c r="P32" s="27">
        <v>34.33</v>
      </c>
      <c r="Q32" s="36">
        <f t="shared" si="3"/>
        <v>9.5361111111111097</v>
      </c>
      <c r="R32" s="26">
        <v>9093</v>
      </c>
      <c r="S32" s="27">
        <v>38.07</v>
      </c>
      <c r="T32" s="37">
        <f t="shared" si="0"/>
        <v>10.574999999999999</v>
      </c>
      <c r="U32" s="26">
        <v>11931</v>
      </c>
      <c r="V32" s="27">
        <v>49.95</v>
      </c>
      <c r="W32" s="37">
        <f t="shared" si="1"/>
        <v>13.875</v>
      </c>
      <c r="X32" s="28">
        <v>-21.6</v>
      </c>
      <c r="Y32" s="28">
        <v>-10.8</v>
      </c>
      <c r="Z32" s="38"/>
      <c r="AA32" s="38"/>
      <c r="AB32" s="53"/>
      <c r="AC32" s="56">
        <v>0.90798000000000001</v>
      </c>
      <c r="AD32" s="15">
        <f t="shared" si="2"/>
        <v>99.999899999999997</v>
      </c>
      <c r="AE32" s="16" t="str">
        <f t="shared" si="4"/>
        <v xml:space="preserve"> </v>
      </c>
      <c r="AF32" s="8"/>
      <c r="AG32" s="8"/>
      <c r="AH32" s="8"/>
    </row>
    <row r="33" spans="1:34" x14ac:dyDescent="0.25">
      <c r="A33" s="20">
        <v>23</v>
      </c>
      <c r="B33" s="35">
        <v>95.996399999999994</v>
      </c>
      <c r="C33" s="35">
        <v>2.2151999999999998</v>
      </c>
      <c r="D33" s="35">
        <v>0.71660000000000001</v>
      </c>
      <c r="E33" s="35">
        <v>0.1143</v>
      </c>
      <c r="F33" s="35">
        <v>0.1162</v>
      </c>
      <c r="G33" s="35">
        <v>1.6000000000000001E-3</v>
      </c>
      <c r="H33" s="35">
        <v>2.3300000000000001E-2</v>
      </c>
      <c r="I33" s="35">
        <v>1.72E-2</v>
      </c>
      <c r="J33" s="35">
        <v>1.5900000000000001E-2</v>
      </c>
      <c r="K33" s="35">
        <v>0</v>
      </c>
      <c r="L33" s="35">
        <v>0.61580000000000001</v>
      </c>
      <c r="M33" s="35">
        <v>0.1676</v>
      </c>
      <c r="N33" s="35">
        <v>0.70030000000000003</v>
      </c>
      <c r="O33" s="26">
        <v>8204</v>
      </c>
      <c r="P33" s="27">
        <v>34.35</v>
      </c>
      <c r="Q33" s="36">
        <f t="shared" si="3"/>
        <v>9.5416666666666661</v>
      </c>
      <c r="R33" s="26">
        <v>9098</v>
      </c>
      <c r="S33" s="27">
        <v>38.090000000000003</v>
      </c>
      <c r="T33" s="37">
        <f t="shared" si="0"/>
        <v>10.580555555555556</v>
      </c>
      <c r="U33" s="26">
        <v>11934</v>
      </c>
      <c r="V33" s="27">
        <v>49.96</v>
      </c>
      <c r="W33" s="37">
        <f t="shared" si="1"/>
        <v>13.877777777777778</v>
      </c>
      <c r="X33" s="29">
        <v>-21.9</v>
      </c>
      <c r="Y33" s="29">
        <v>-11</v>
      </c>
      <c r="Z33" s="38"/>
      <c r="AA33" s="38"/>
      <c r="AB33" s="53" t="s">
        <v>55</v>
      </c>
      <c r="AC33" s="56">
        <v>1.00319</v>
      </c>
      <c r="AD33" s="15">
        <f>SUM(B33:M33)+$K$42+$N$42</f>
        <v>100.00009999999999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20">
        <v>24</v>
      </c>
      <c r="B34" s="35">
        <v>96.0732</v>
      </c>
      <c r="C34" s="35">
        <v>2.1602000000000001</v>
      </c>
      <c r="D34" s="35">
        <v>0.7077</v>
      </c>
      <c r="E34" s="35">
        <v>0.1105</v>
      </c>
      <c r="F34" s="35">
        <v>0.11210000000000001</v>
      </c>
      <c r="G34" s="35">
        <v>1.5E-3</v>
      </c>
      <c r="H34" s="35">
        <v>2.23E-2</v>
      </c>
      <c r="I34" s="35">
        <v>1.6E-2</v>
      </c>
      <c r="J34" s="35">
        <v>1.54E-2</v>
      </c>
      <c r="K34" s="35">
        <v>0</v>
      </c>
      <c r="L34" s="35">
        <v>0.61660000000000004</v>
      </c>
      <c r="M34" s="35">
        <v>0.16470000000000001</v>
      </c>
      <c r="N34" s="35">
        <v>0.69969999999999999</v>
      </c>
      <c r="O34" s="26">
        <v>8198</v>
      </c>
      <c r="P34" s="27">
        <v>34.32</v>
      </c>
      <c r="Q34" s="36">
        <f t="shared" si="3"/>
        <v>9.5333333333333332</v>
      </c>
      <c r="R34" s="26">
        <v>9091</v>
      </c>
      <c r="S34" s="27">
        <v>38.06</v>
      </c>
      <c r="T34" s="37">
        <f t="shared" si="0"/>
        <v>10.572222222222223</v>
      </c>
      <c r="U34" s="26">
        <v>11930</v>
      </c>
      <c r="V34" s="27">
        <v>49.95</v>
      </c>
      <c r="W34" s="37">
        <f t="shared" si="1"/>
        <v>13.875</v>
      </c>
      <c r="X34" s="29">
        <v>-22</v>
      </c>
      <c r="Y34" s="29">
        <v>-13</v>
      </c>
      <c r="Z34" s="38" t="s">
        <v>67</v>
      </c>
      <c r="AA34" s="38">
        <v>0.2</v>
      </c>
      <c r="AB34" s="53"/>
      <c r="AC34" s="56">
        <v>0.81496999999999997</v>
      </c>
      <c r="AD34" s="15">
        <f t="shared" si="2"/>
        <v>100.00020000000001</v>
      </c>
      <c r="AE34" s="16" t="str">
        <f t="shared" si="4"/>
        <v xml:space="preserve"> </v>
      </c>
      <c r="AF34" s="8"/>
      <c r="AG34" s="8"/>
      <c r="AH34" s="8"/>
    </row>
    <row r="35" spans="1:34" x14ac:dyDescent="0.25">
      <c r="A35" s="20">
        <v>25</v>
      </c>
      <c r="B35" s="35">
        <v>96.116100000000003</v>
      </c>
      <c r="C35" s="35">
        <v>2.1284999999999998</v>
      </c>
      <c r="D35" s="35">
        <v>0.69940000000000002</v>
      </c>
      <c r="E35" s="35">
        <v>0.1085</v>
      </c>
      <c r="F35" s="35">
        <v>0.1108</v>
      </c>
      <c r="G35" s="35">
        <v>1.4E-3</v>
      </c>
      <c r="H35" s="35">
        <v>2.1999999999999999E-2</v>
      </c>
      <c r="I35" s="35">
        <v>1.6199999999999999E-2</v>
      </c>
      <c r="J35" s="35">
        <v>1.52E-2</v>
      </c>
      <c r="K35" s="35">
        <v>0</v>
      </c>
      <c r="L35" s="35">
        <v>0.62060000000000004</v>
      </c>
      <c r="M35" s="35">
        <v>0.16139999999999999</v>
      </c>
      <c r="N35" s="35">
        <v>0.69930000000000003</v>
      </c>
      <c r="O35" s="26">
        <v>8194</v>
      </c>
      <c r="P35" s="27">
        <v>34.31</v>
      </c>
      <c r="Q35" s="36">
        <f t="shared" si="3"/>
        <v>9.5305555555555568</v>
      </c>
      <c r="R35" s="26">
        <v>9087</v>
      </c>
      <c r="S35" s="27">
        <v>38.04</v>
      </c>
      <c r="T35" s="37">
        <f t="shared" si="0"/>
        <v>10.566666666666666</v>
      </c>
      <c r="U35" s="26">
        <v>11928</v>
      </c>
      <c r="V35" s="27">
        <v>49.94</v>
      </c>
      <c r="W35" s="37">
        <f t="shared" si="1"/>
        <v>13.872222222222222</v>
      </c>
      <c r="X35" s="28">
        <v>-22.8</v>
      </c>
      <c r="Y35" s="28">
        <v>-13.9</v>
      </c>
      <c r="Z35" s="38"/>
      <c r="AA35" s="38"/>
      <c r="AB35" s="53"/>
      <c r="AC35" s="56">
        <v>0.97448999999999997</v>
      </c>
      <c r="AD35" s="15">
        <f t="shared" si="2"/>
        <v>100.0001</v>
      </c>
      <c r="AE35" s="16" t="str">
        <f t="shared" si="4"/>
        <v xml:space="preserve"> </v>
      </c>
      <c r="AF35" s="8"/>
      <c r="AG35" s="8"/>
      <c r="AH35" s="8"/>
    </row>
    <row r="36" spans="1:34" x14ac:dyDescent="0.25">
      <c r="A36" s="20">
        <v>26</v>
      </c>
      <c r="B36" s="35">
        <v>96.083299999999994</v>
      </c>
      <c r="C36" s="35">
        <v>2.1493000000000002</v>
      </c>
      <c r="D36" s="35">
        <v>0.70540000000000003</v>
      </c>
      <c r="E36" s="35">
        <v>0.10920000000000001</v>
      </c>
      <c r="F36" s="35">
        <v>0.1113</v>
      </c>
      <c r="G36" s="35">
        <v>1.5E-3</v>
      </c>
      <c r="H36" s="35">
        <v>2.2100000000000002E-2</v>
      </c>
      <c r="I36" s="35">
        <v>1.6299999999999999E-2</v>
      </c>
      <c r="J36" s="35">
        <v>1.49E-2</v>
      </c>
      <c r="K36" s="35">
        <v>0</v>
      </c>
      <c r="L36" s="35">
        <v>0.62319999999999998</v>
      </c>
      <c r="M36" s="35">
        <v>0.1636</v>
      </c>
      <c r="N36" s="35">
        <v>0.6996</v>
      </c>
      <c r="O36" s="26">
        <v>8196</v>
      </c>
      <c r="P36" s="27">
        <v>34.31</v>
      </c>
      <c r="Q36" s="36">
        <f t="shared" si="3"/>
        <v>9.5305555555555568</v>
      </c>
      <c r="R36" s="26">
        <v>9089</v>
      </c>
      <c r="S36" s="27">
        <v>38.049999999999997</v>
      </c>
      <c r="T36" s="37">
        <f t="shared" si="0"/>
        <v>10.569444444444443</v>
      </c>
      <c r="U36" s="26">
        <v>11928</v>
      </c>
      <c r="V36" s="27">
        <v>49.94</v>
      </c>
      <c r="W36" s="37">
        <f t="shared" si="1"/>
        <v>13.872222222222222</v>
      </c>
      <c r="X36" s="29"/>
      <c r="Y36" s="29"/>
      <c r="Z36" s="38"/>
      <c r="AA36" s="38"/>
      <c r="AB36" s="51"/>
      <c r="AC36" s="56">
        <v>0.77049999999999996</v>
      </c>
      <c r="AD36" s="15">
        <f t="shared" si="2"/>
        <v>100.00009999999997</v>
      </c>
      <c r="AE36" s="16" t="str">
        <f t="shared" si="4"/>
        <v xml:space="preserve"> </v>
      </c>
      <c r="AF36" s="8"/>
      <c r="AG36" s="8"/>
      <c r="AH36" s="8"/>
    </row>
    <row r="37" spans="1:34" x14ac:dyDescent="0.25">
      <c r="A37" s="20">
        <v>27</v>
      </c>
      <c r="B37" s="35">
        <v>96.005399999999995</v>
      </c>
      <c r="C37" s="35">
        <v>2.1770999999999998</v>
      </c>
      <c r="D37" s="35">
        <v>0.71189999999999998</v>
      </c>
      <c r="E37" s="35">
        <v>0.1076</v>
      </c>
      <c r="F37" s="35">
        <v>0.1105</v>
      </c>
      <c r="G37" s="35">
        <v>1.4E-3</v>
      </c>
      <c r="H37" s="35">
        <v>2.1499999999999998E-2</v>
      </c>
      <c r="I37" s="35">
        <v>1.6E-2</v>
      </c>
      <c r="J37" s="35">
        <v>1.3899999999999999E-2</v>
      </c>
      <c r="K37" s="35">
        <v>0</v>
      </c>
      <c r="L37" s="35">
        <v>0.67059999999999997</v>
      </c>
      <c r="M37" s="35">
        <v>0.16420000000000001</v>
      </c>
      <c r="N37" s="35">
        <v>0.69989999999999997</v>
      </c>
      <c r="O37" s="26">
        <v>8194</v>
      </c>
      <c r="P37" s="27">
        <v>34.31</v>
      </c>
      <c r="Q37" s="36">
        <f t="shared" si="3"/>
        <v>9.5305555555555568</v>
      </c>
      <c r="R37" s="26">
        <v>9086</v>
      </c>
      <c r="S37" s="27">
        <v>38.04</v>
      </c>
      <c r="T37" s="37">
        <f t="shared" si="0"/>
        <v>10.566666666666666</v>
      </c>
      <c r="U37" s="26">
        <v>11922</v>
      </c>
      <c r="V37" s="27">
        <v>49.91</v>
      </c>
      <c r="W37" s="37">
        <f t="shared" si="1"/>
        <v>13.863888888888887</v>
      </c>
      <c r="X37" s="28"/>
      <c r="Y37" s="28"/>
      <c r="Z37" s="38"/>
      <c r="AA37" s="38"/>
      <c r="AB37" s="51"/>
      <c r="AC37" s="56">
        <v>0.72048999999999996</v>
      </c>
      <c r="AD37" s="15">
        <f t="shared" si="2"/>
        <v>100.0001</v>
      </c>
      <c r="AE37" s="16" t="str">
        <f t="shared" si="4"/>
        <v xml:space="preserve"> </v>
      </c>
      <c r="AF37" s="8"/>
      <c r="AG37" s="8"/>
      <c r="AH37" s="8"/>
    </row>
    <row r="38" spans="1:34" x14ac:dyDescent="0.25">
      <c r="A38" s="20">
        <v>28</v>
      </c>
      <c r="B38" s="35">
        <v>96.016199999999998</v>
      </c>
      <c r="C38" s="35">
        <v>2.1730999999999998</v>
      </c>
      <c r="D38" s="35">
        <v>0.70130000000000003</v>
      </c>
      <c r="E38" s="35">
        <v>0.1061</v>
      </c>
      <c r="F38" s="35">
        <v>0.10920000000000001</v>
      </c>
      <c r="G38" s="35">
        <v>1.4E-3</v>
      </c>
      <c r="H38" s="35">
        <v>2.1100000000000001E-2</v>
      </c>
      <c r="I38" s="35">
        <v>1.5599999999999999E-2</v>
      </c>
      <c r="J38" s="35">
        <v>1.38E-2</v>
      </c>
      <c r="K38" s="35">
        <v>0</v>
      </c>
      <c r="L38" s="35">
        <v>0.68159999999999998</v>
      </c>
      <c r="M38" s="35">
        <v>0.16070000000000001</v>
      </c>
      <c r="N38" s="35">
        <v>0.69969999999999999</v>
      </c>
      <c r="O38" s="26">
        <v>8191</v>
      </c>
      <c r="P38" s="27">
        <v>34.29</v>
      </c>
      <c r="Q38" s="36">
        <f t="shared" si="3"/>
        <v>9.5250000000000004</v>
      </c>
      <c r="R38" s="26">
        <v>9083</v>
      </c>
      <c r="S38" s="27">
        <v>38.03</v>
      </c>
      <c r="T38" s="37">
        <f t="shared" si="0"/>
        <v>10.563888888888888</v>
      </c>
      <c r="U38" s="26">
        <v>11919</v>
      </c>
      <c r="V38" s="27">
        <v>49.9</v>
      </c>
      <c r="W38" s="37">
        <f t="shared" si="1"/>
        <v>13.861111111111111</v>
      </c>
      <c r="X38" s="28">
        <v>-23.3</v>
      </c>
      <c r="Y38" s="29">
        <v>-13.4</v>
      </c>
      <c r="Z38" s="38"/>
      <c r="AA38" s="38"/>
      <c r="AB38" s="55"/>
      <c r="AC38" s="56">
        <v>0.91813</v>
      </c>
      <c r="AD38" s="15">
        <f t="shared" si="2"/>
        <v>100.00010000000003</v>
      </c>
      <c r="AE38" s="16" t="str">
        <f t="shared" si="4"/>
        <v xml:space="preserve"> </v>
      </c>
      <c r="AF38" s="8"/>
      <c r="AG38" s="8"/>
      <c r="AH38" s="8"/>
    </row>
    <row r="39" spans="1:34" x14ac:dyDescent="0.25">
      <c r="A39" s="20">
        <v>29</v>
      </c>
      <c r="B39" s="35">
        <v>95.908100000000005</v>
      </c>
      <c r="C39" s="35">
        <v>2.2336999999999998</v>
      </c>
      <c r="D39" s="35">
        <v>0.71750000000000003</v>
      </c>
      <c r="E39" s="35">
        <v>0.10829999999999999</v>
      </c>
      <c r="F39" s="35">
        <v>0.1114</v>
      </c>
      <c r="G39" s="35">
        <v>1.4E-3</v>
      </c>
      <c r="H39" s="35">
        <v>2.1600000000000001E-2</v>
      </c>
      <c r="I39" s="35">
        <v>1.6E-2</v>
      </c>
      <c r="J39" s="35">
        <v>1.43E-2</v>
      </c>
      <c r="K39" s="35">
        <v>0</v>
      </c>
      <c r="L39" s="35">
        <v>0.70389999999999997</v>
      </c>
      <c r="M39" s="35">
        <v>0.16370000000000001</v>
      </c>
      <c r="N39" s="35">
        <v>0.70050000000000001</v>
      </c>
      <c r="O39" s="26">
        <v>8196</v>
      </c>
      <c r="P39" s="27">
        <v>34.31</v>
      </c>
      <c r="Q39" s="36">
        <f t="shared" si="3"/>
        <v>9.5305555555555568</v>
      </c>
      <c r="R39" s="26">
        <v>9088</v>
      </c>
      <c r="S39" s="27">
        <v>38.049999999999997</v>
      </c>
      <c r="T39" s="37">
        <f t="shared" si="0"/>
        <v>10.569444444444443</v>
      </c>
      <c r="U39" s="26">
        <v>11919</v>
      </c>
      <c r="V39" s="27">
        <v>49.9</v>
      </c>
      <c r="W39" s="37">
        <f t="shared" si="1"/>
        <v>13.861111111111111</v>
      </c>
      <c r="X39" s="29">
        <v>-23</v>
      </c>
      <c r="Y39" s="28">
        <v>-12.5</v>
      </c>
      <c r="Z39" s="38"/>
      <c r="AA39" s="38"/>
      <c r="AB39" s="55"/>
      <c r="AC39" s="56">
        <v>0.95378999999999992</v>
      </c>
      <c r="AD39" s="15">
        <f t="shared" si="2"/>
        <v>99.999900000000039</v>
      </c>
      <c r="AE39" s="16" t="str">
        <f t="shared" si="4"/>
        <v xml:space="preserve"> </v>
      </c>
      <c r="AF39" s="8"/>
      <c r="AG39" s="8"/>
      <c r="AH39" s="8"/>
    </row>
    <row r="40" spans="1:34" x14ac:dyDescent="0.25">
      <c r="A40" s="20">
        <v>30</v>
      </c>
      <c r="B40" s="35">
        <v>95.855900000000005</v>
      </c>
      <c r="C40" s="35">
        <v>2.2581000000000002</v>
      </c>
      <c r="D40" s="35">
        <v>0.72140000000000004</v>
      </c>
      <c r="E40" s="35">
        <v>0.1087</v>
      </c>
      <c r="F40" s="35">
        <v>0.1129</v>
      </c>
      <c r="G40" s="35">
        <v>1.4E-3</v>
      </c>
      <c r="H40" s="35">
        <v>2.18E-2</v>
      </c>
      <c r="I40" s="35">
        <v>1.6199999999999999E-2</v>
      </c>
      <c r="J40" s="35">
        <v>1.4999999999999999E-2</v>
      </c>
      <c r="K40" s="35">
        <v>0</v>
      </c>
      <c r="L40" s="35">
        <v>0.72309999999999997</v>
      </c>
      <c r="M40" s="35">
        <v>0.16550000000000001</v>
      </c>
      <c r="N40" s="35">
        <v>0.70089999999999997</v>
      </c>
      <c r="O40" s="26">
        <v>8197</v>
      </c>
      <c r="P40" s="27">
        <v>34.32</v>
      </c>
      <c r="Q40" s="36">
        <f t="shared" si="3"/>
        <v>9.5333333333333332</v>
      </c>
      <c r="R40" s="26">
        <v>9089</v>
      </c>
      <c r="S40" s="27">
        <v>38.049999999999997</v>
      </c>
      <c r="T40" s="37">
        <f t="shared" si="0"/>
        <v>10.569444444444443</v>
      </c>
      <c r="U40" s="26">
        <v>11917</v>
      </c>
      <c r="V40" s="27">
        <v>49.9</v>
      </c>
      <c r="W40" s="37">
        <f t="shared" si="1"/>
        <v>13.861111111111111</v>
      </c>
      <c r="X40" s="29">
        <v>-23</v>
      </c>
      <c r="Y40" s="29">
        <v>-12.9</v>
      </c>
      <c r="Z40" s="38"/>
      <c r="AA40" s="38"/>
      <c r="AB40" s="55"/>
      <c r="AC40" s="56">
        <v>0.97389000000000003</v>
      </c>
      <c r="AD40" s="15">
        <f t="shared" si="2"/>
        <v>100</v>
      </c>
      <c r="AE40" s="16" t="str">
        <f t="shared" si="4"/>
        <v>ОК</v>
      </c>
      <c r="AF40" s="8"/>
      <c r="AG40" s="8"/>
      <c r="AH40" s="8"/>
    </row>
    <row r="41" spans="1:34" ht="15.75" thickBot="1" x14ac:dyDescent="0.3">
      <c r="A41" s="21">
        <v>31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42"/>
      <c r="O41" s="43"/>
      <c r="P41" s="44"/>
      <c r="Q41" s="36"/>
      <c r="R41" s="43"/>
      <c r="S41" s="44"/>
      <c r="T41" s="37"/>
      <c r="U41" s="45"/>
      <c r="V41" s="44"/>
      <c r="W41" s="37"/>
      <c r="X41" s="45"/>
      <c r="Y41" s="44"/>
      <c r="Z41" s="44"/>
      <c r="AA41" s="46"/>
      <c r="AB41" s="47"/>
      <c r="AC41" s="48"/>
      <c r="AD41" s="15">
        <f t="shared" si="2"/>
        <v>0</v>
      </c>
      <c r="AE41" s="16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102" t="s">
        <v>24</v>
      </c>
      <c r="B42" s="102"/>
      <c r="C42" s="102"/>
      <c r="D42" s="102"/>
      <c r="E42" s="102"/>
      <c r="F42" s="102"/>
      <c r="G42" s="102"/>
      <c r="H42" s="103"/>
      <c r="I42" s="104" t="s">
        <v>22</v>
      </c>
      <c r="J42" s="105"/>
      <c r="K42" s="22">
        <v>0</v>
      </c>
      <c r="L42" s="107" t="s">
        <v>23</v>
      </c>
      <c r="M42" s="108"/>
      <c r="N42" s="23">
        <v>0</v>
      </c>
      <c r="O42" s="109">
        <f>SUMPRODUCT(O11:O41,AC11:AC41)/SUM(AC11:AC41)</f>
        <v>8204.9948644267315</v>
      </c>
      <c r="P42" s="111">
        <f>SUMPRODUCT(P11:P41,AC11:AC41)/SUM(AC11:AC41)</f>
        <v>34.3536331780331</v>
      </c>
      <c r="Q42" s="96">
        <f>SUMPRODUCT(Q11:Q41,AC11:AC41)/SUM(AC11:AC41)</f>
        <v>9.5426758827869751</v>
      </c>
      <c r="R42" s="98">
        <f>SUMPRODUCT(R11:R41,AC11:AC41)/SUM(AC11:AC41)</f>
        <v>9098.3721740733145</v>
      </c>
      <c r="S42" s="98">
        <f>SUMPRODUCT(S11:S41,AC11:AC41)/SUM(AC11:AC41)</f>
        <v>38.09160527103537</v>
      </c>
      <c r="T42" s="100">
        <f>SUMPRODUCT(T11:T41,AC11:AC41)/SUM(AC11:AC41)</f>
        <v>10.581001464176492</v>
      </c>
      <c r="U42" s="17"/>
      <c r="V42" s="9"/>
      <c r="W42" s="9"/>
      <c r="X42" s="9"/>
      <c r="Y42" s="9"/>
      <c r="Z42" s="9"/>
      <c r="AA42" s="85" t="s">
        <v>46</v>
      </c>
      <c r="AB42" s="86"/>
      <c r="AC42" s="49">
        <f>SUM(AC11:AC41)</f>
        <v>31.034510000000001</v>
      </c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1" t="s">
        <v>3</v>
      </c>
      <c r="I43" s="92"/>
      <c r="J43" s="92"/>
      <c r="K43" s="92"/>
      <c r="L43" s="92"/>
      <c r="M43" s="92"/>
      <c r="N43" s="93"/>
      <c r="O43" s="110"/>
      <c r="P43" s="112"/>
      <c r="Q43" s="97"/>
      <c r="R43" s="99"/>
      <c r="S43" s="99"/>
      <c r="T43" s="101"/>
      <c r="U43" s="17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30" customHeight="1" x14ac:dyDescent="0.25">
      <c r="B45" s="3" t="s">
        <v>56</v>
      </c>
      <c r="O45" s="24" t="s">
        <v>57</v>
      </c>
      <c r="R45" s="1" t="s">
        <v>58</v>
      </c>
      <c r="U45" s="57" t="s">
        <v>59</v>
      </c>
      <c r="V45" s="57"/>
      <c r="W45" s="57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61</v>
      </c>
      <c r="O47" s="24" t="s">
        <v>60</v>
      </c>
      <c r="R47" s="1" t="s">
        <v>62</v>
      </c>
      <c r="U47" s="57" t="s">
        <v>59</v>
      </c>
      <c r="V47" s="57"/>
      <c r="W47" s="57"/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3" x14ac:dyDescent="0.25">
      <c r="B49" s="3" t="s">
        <v>63</v>
      </c>
      <c r="O49" s="24" t="s">
        <v>64</v>
      </c>
      <c r="R49" s="1" t="s">
        <v>62</v>
      </c>
      <c r="U49" s="57" t="s">
        <v>59</v>
      </c>
      <c r="V49" s="57"/>
      <c r="W49" s="57"/>
    </row>
    <row r="50" spans="2:23" x14ac:dyDescent="0.25">
      <c r="E50" s="7" t="s">
        <v>47</v>
      </c>
      <c r="O50" s="7" t="s">
        <v>6</v>
      </c>
      <c r="R50" s="7" t="s">
        <v>7</v>
      </c>
      <c r="V50" s="7" t="s">
        <v>8</v>
      </c>
    </row>
    <row r="53" spans="2:23" x14ac:dyDescent="0.25">
      <c r="B53" s="1" t="s">
        <v>48</v>
      </c>
    </row>
  </sheetData>
  <mergeCells count="45"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A42:H42"/>
    <mergeCell ref="I42:J42"/>
    <mergeCell ref="A7:A10"/>
    <mergeCell ref="I9:I10"/>
    <mergeCell ref="L42:M42"/>
    <mergeCell ref="O42:O43"/>
    <mergeCell ref="P42:P43"/>
    <mergeCell ref="AC7:AC10"/>
    <mergeCell ref="N8:N10"/>
    <mergeCell ref="Z7:Z10"/>
    <mergeCell ref="Q9:Q10"/>
    <mergeCell ref="AA42:AB42"/>
    <mergeCell ref="W9:W10"/>
    <mergeCell ref="O9:O10"/>
    <mergeCell ref="P9:P10"/>
    <mergeCell ref="G9:G10"/>
    <mergeCell ref="B7:M8"/>
    <mergeCell ref="N7:W7"/>
    <mergeCell ref="X7:X10"/>
    <mergeCell ref="Y7:Y10"/>
    <mergeCell ref="H9:H10"/>
    <mergeCell ref="R9:R10"/>
    <mergeCell ref="M9:M10"/>
    <mergeCell ref="B9:B10"/>
    <mergeCell ref="C9:C10"/>
    <mergeCell ref="D9:D10"/>
    <mergeCell ref="E9:E10"/>
    <mergeCell ref="F9:F10"/>
    <mergeCell ref="J9:J10"/>
    <mergeCell ref="K9:K10"/>
    <mergeCell ref="L9:L10"/>
    <mergeCell ref="U45:W45"/>
    <mergeCell ref="U47:W47"/>
    <mergeCell ref="U49:W49"/>
    <mergeCell ref="AA7:AA10"/>
    <mergeCell ref="AB7:AB10"/>
  </mergeCells>
  <printOptions horizontalCentered="1" verticalCentered="1"/>
  <pageMargins left="0" right="0" top="0" bottom="0" header="0" footer="0"/>
  <pageSetup paperSize="9"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Барталёва Светлана Васильевна</cp:lastModifiedBy>
  <cp:lastPrinted>2016-11-28T13:27:15Z</cp:lastPrinted>
  <dcterms:created xsi:type="dcterms:W3CDTF">2016-10-07T07:24:19Z</dcterms:created>
  <dcterms:modified xsi:type="dcterms:W3CDTF">2016-12-12T10:06:29Z</dcterms:modified>
</cp:coreProperties>
</file>