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11 листопад 2016\"/>
    </mc:Choice>
  </mc:AlternateContent>
  <bookViews>
    <workbookView xWindow="120" yWindow="75" windowWidth="19440" windowHeight="7995"/>
  </bookViews>
  <sheets>
    <sheet name="11.2016" sheetId="1" r:id="rId1"/>
  </sheets>
  <definedNames>
    <definedName name="_xlnm.Print_Area" localSheetId="0">'11.2016'!$A$1:$AC$49</definedName>
  </definedNames>
  <calcPr calcId="152511"/>
</workbook>
</file>

<file path=xl/calcChain.xml><?xml version="1.0" encoding="utf-8"?>
<calcChain xmlns="http://schemas.openxmlformats.org/spreadsheetml/2006/main">
  <c r="Q12" i="1" l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11" i="1"/>
  <c r="T12" i="1" l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11" i="1"/>
  <c r="AD15" i="1" l="1"/>
  <c r="AD33" i="1" l="1"/>
  <c r="AE33" i="1" s="1"/>
  <c r="AD12" i="1"/>
  <c r="AE12" i="1" s="1"/>
  <c r="AD13" i="1"/>
  <c r="AE13" i="1" s="1"/>
  <c r="AD14" i="1"/>
  <c r="AE14" i="1" s="1"/>
  <c r="AE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11" i="1"/>
  <c r="AE11" i="1" s="1"/>
  <c r="AE37" i="1"/>
  <c r="S41" i="1"/>
  <c r="R41" i="1"/>
  <c r="Q41" i="1"/>
  <c r="T41" i="1"/>
  <c r="P41" i="1"/>
  <c r="O41" i="1"/>
</calcChain>
</file>

<file path=xl/sharedStrings.xml><?xml version="1.0" encoding="utf-8"?>
<sst xmlns="http://schemas.openxmlformats.org/spreadsheetml/2006/main" count="59" uniqueCount="58">
  <si>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</si>
  <si>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</si>
  <si>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</si>
  <si>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</si>
  <si>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</si>
  <si>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ПАТ "УКРТРАНСГАЗ"</t>
  </si>
  <si>
    <t>Гелій</t>
  </si>
  <si>
    <t>Водень</t>
  </si>
  <si>
    <t>Температура точки роси вологи (Р = 3.92 МПа), ºС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</si>
  <si>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</si>
  <si>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</si>
  <si>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</si>
  <si>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</si>
  <si>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</si>
  <si>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</si>
  <si>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</si>
  <si>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</si>
  <si>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</si>
  <si>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</si>
  <si>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</si>
  <si>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</si>
  <si>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відс.</t>
  </si>
  <si>
    <t>Вимірювальна хіміко-аналітична лабораторія ГВС Дроздовичі</t>
  </si>
  <si>
    <t>Свідоцтво № РЛ 155/15, чинне до 14.12.2020 р.</t>
  </si>
  <si>
    <t>по</t>
  </si>
  <si>
    <t>переданого Бібрським ЛВУМГ УМГ "ЛЬВІВТРАНСГАЗ" та прийнятого ПАТ "Львівгаз" Самбірським УЕГГ</t>
  </si>
  <si>
    <t>на ГРС Дроздовичі по газопроводу Комарно - держкордон, Ду700</t>
  </si>
  <si>
    <t>Температура вимірювання/згоряння</t>
  </si>
  <si>
    <t>при</t>
  </si>
  <si>
    <t>ºС</t>
  </si>
  <si>
    <t>20/25</t>
  </si>
  <si>
    <t>ФХП газу обчислені на основі компонентного складу  (при 101,325 кПа)</t>
  </si>
  <si>
    <t>Начальник Бібрського ЛВУМГ</t>
  </si>
  <si>
    <t>Хімік ГВС Дроздовичі</t>
  </si>
  <si>
    <t>Саловський Б.Й.</t>
  </si>
  <si>
    <t>Книшик У.П.</t>
  </si>
  <si>
    <t>Філія УМГ "ЛЬВІВТРАНСГАЗ"</t>
  </si>
  <si>
    <t>Комарнівський п/м, Бібрське ЛВУМГ</t>
  </si>
  <si>
    <t>за період   з</t>
  </si>
  <si>
    <t>Умовно постійні компоненти, мол. % від 01.04.2016 р.</t>
  </si>
  <si>
    <t>Начальник служби ГВ і М</t>
  </si>
  <si>
    <t>Кузьмін Т.Б.</t>
  </si>
  <si>
    <t>р.</t>
  </si>
  <si>
    <r>
      <t>Масова концентрація 
сірководню, мг/м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</si>
  <si>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</si>
  <si>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</si>
  <si>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Обсяг газу, тис.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</si>
  <si>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Густина абсолютна, кг/м</t>
    </r>
    <r>
      <rPr>
        <vertAlign val="superscript"/>
        <sz val="10"/>
        <color theme="1"/>
        <rFont val="Times New Roman"/>
        <family val="1"/>
        <charset val="204"/>
      </rPr>
      <t xml:space="preserve">3  </t>
    </r>
    <r>
      <rPr>
        <sz val="10"/>
        <color theme="1"/>
        <rFont val="Times New Roman"/>
        <family val="1"/>
        <charset val="204"/>
      </rPr>
      <t>(при 20 ºС)</t>
    </r>
    <r>
      <rPr>
        <vertAlign val="superscript"/>
        <sz val="10"/>
        <color theme="1"/>
        <rFont val="Times New Roman"/>
        <family val="1"/>
        <charset val="204"/>
      </rPr>
      <t xml:space="preserve"> </t>
    </r>
  </si>
  <si>
    <r>
      <t>Теплота згоряння</t>
    </r>
    <r>
      <rPr>
        <sz val="10"/>
        <color rgb="FFFF0000"/>
        <rFont val="Times New Roman"/>
        <family val="1"/>
        <charset val="204"/>
      </rPr>
      <t xml:space="preserve"> </t>
    </r>
    <r>
      <rPr>
        <b/>
        <sz val="10"/>
        <color rgb="FFFF0000"/>
        <rFont val="Times New Roman"/>
        <family val="1"/>
        <charset val="204"/>
      </rPr>
      <t>нижча</t>
    </r>
    <r>
      <rPr>
        <sz val="10"/>
        <color rgb="FFFF0000"/>
        <rFont val="Times New Roman"/>
        <family val="1"/>
        <charset val="204"/>
      </rPr>
      <t>,</t>
    </r>
    <r>
      <rPr>
        <sz val="10"/>
        <color theme="1"/>
        <rFont val="Times New Roman"/>
        <family val="1"/>
        <charset val="204"/>
      </rPr>
      <t xml:space="preserve"> ккал/м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</si>
  <si>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Теплота згоряння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rgb="FFFF0000"/>
        <rFont val="Times New Roman"/>
        <family val="1"/>
        <charset val="204"/>
      </rPr>
      <t>нижча</t>
    </r>
    <r>
      <rPr>
        <sz val="10"/>
        <color theme="1"/>
        <rFont val="Times New Roman"/>
        <family val="1"/>
        <charset val="204"/>
      </rPr>
      <t>, МДж/м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</si>
  <si>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 xml:space="preserve">Теплота згоряння </t>
    </r>
    <r>
      <rPr>
        <b/>
        <sz val="10"/>
        <color rgb="FFFF0000"/>
        <rFont val="Times New Roman"/>
        <family val="1"/>
        <charset val="204"/>
      </rPr>
      <t>нижча</t>
    </r>
    <r>
      <rPr>
        <sz val="10"/>
        <color theme="1"/>
        <rFont val="Times New Roman"/>
        <family val="1"/>
        <charset val="204"/>
      </rPr>
      <t>, кВт⋅год/м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</si>
  <si>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 xml:space="preserve">Теплота згоряння </t>
    </r>
    <r>
      <rPr>
        <b/>
        <sz val="10"/>
        <color rgb="FF00B0F0"/>
        <rFont val="Times New Roman"/>
        <family val="1"/>
        <charset val="204"/>
      </rPr>
      <t>вища</t>
    </r>
    <r>
      <rPr>
        <sz val="10"/>
        <color theme="1"/>
        <rFont val="Times New Roman"/>
        <family val="1"/>
        <charset val="204"/>
      </rPr>
      <t>, ккал/м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</si>
  <si>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 xml:space="preserve">Теплота згоряння </t>
    </r>
    <r>
      <rPr>
        <b/>
        <sz val="10"/>
        <color rgb="FF00B0F0"/>
        <rFont val="Times New Roman"/>
        <family val="1"/>
        <charset val="204"/>
      </rPr>
      <t>вища</t>
    </r>
    <r>
      <rPr>
        <sz val="10"/>
        <color theme="1"/>
        <rFont val="Times New Roman"/>
        <family val="1"/>
        <charset val="204"/>
      </rPr>
      <t>, МДж/м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</si>
  <si>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Теплота згоряння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rgb="FF00B0F0"/>
        <rFont val="Times New Roman"/>
        <family val="1"/>
        <charset val="204"/>
      </rPr>
      <t>вища</t>
    </r>
    <r>
      <rPr>
        <sz val="10"/>
        <color theme="1"/>
        <rFont val="Times New Roman"/>
        <family val="1"/>
        <charset val="204"/>
      </rPr>
      <t>, кВт⋅год/м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</si>
  <si>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 xml:space="preserve">Число Воббе </t>
    </r>
    <r>
      <rPr>
        <b/>
        <sz val="10"/>
        <color rgb="FFFF0000"/>
        <rFont val="Times New Roman"/>
        <family val="1"/>
        <charset val="204"/>
      </rPr>
      <t>вище</t>
    </r>
    <r>
      <rPr>
        <sz val="10"/>
        <color theme="1"/>
        <rFont val="Times New Roman"/>
        <family val="1"/>
        <charset val="204"/>
      </rPr>
      <t>,
ккал/м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</si>
  <si>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 xml:space="preserve">Число Воббе </t>
    </r>
    <r>
      <rPr>
        <b/>
        <sz val="10"/>
        <color rgb="FFFF0000"/>
        <rFont val="Times New Roman"/>
        <family val="1"/>
        <charset val="204"/>
      </rPr>
      <t>вище</t>
    </r>
    <r>
      <rPr>
        <sz val="10"/>
        <color theme="1"/>
        <rFont val="Times New Roman"/>
        <family val="1"/>
        <charset val="204"/>
      </rPr>
      <t>,
МДж/м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</si>
  <si>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 xml:space="preserve">Число Воббе </t>
    </r>
    <r>
      <rPr>
        <b/>
        <sz val="10"/>
        <color rgb="FFFF0000"/>
        <rFont val="Times New Roman"/>
        <family val="1"/>
        <charset val="204"/>
      </rPr>
      <t>вище</t>
    </r>
    <r>
      <rPr>
        <sz val="10"/>
        <color theme="1"/>
        <rFont val="Times New Roman"/>
        <family val="1"/>
        <charset val="204"/>
      </rPr>
      <t>,
кВт⋅год/м</t>
    </r>
    <r>
      <rPr>
        <vertAlign val="superscript"/>
        <sz val="10"/>
        <color theme="1"/>
        <rFont val="Times New Roman"/>
        <family val="1"/>
        <charset val="204"/>
      </rPr>
      <t>3</t>
    </r>
  </si>
  <si>
    <t>Маршрут №220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</si>
</sst>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B0F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Protection="1">
      <protection locked="0"/>
    </xf>
    <xf numFmtId="165" fontId="0" fillId="0" borderId="0" xfId="0" applyNumberFormat="1"/>
    <xf numFmtId="0" fontId="5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4" fontId="8" fillId="0" borderId="0" xfId="0" applyNumberFormat="1" applyFont="1" applyAlignment="1" applyProtection="1">
      <protection locked="0"/>
    </xf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8" fillId="2" borderId="0" xfId="0" applyFont="1" applyFill="1" applyAlignment="1" applyProtection="1">
      <protection locked="0"/>
    </xf>
    <xf numFmtId="0" fontId="8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Protection="1"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right"/>
      <protection locked="0"/>
    </xf>
    <xf numFmtId="14" fontId="9" fillId="2" borderId="0" xfId="0" applyNumberFormat="1" applyFont="1" applyFill="1" applyAlignment="1" applyProtection="1">
      <protection locked="0"/>
    </xf>
    <xf numFmtId="0" fontId="9" fillId="2" borderId="0" xfId="0" applyFont="1" applyFill="1" applyAlignment="1" applyProtection="1">
      <protection locked="0"/>
    </xf>
    <xf numFmtId="14" fontId="8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/>
    <xf numFmtId="0" fontId="8" fillId="2" borderId="0" xfId="0" applyFont="1" applyFill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0" xfId="0" applyNumberFormat="1" applyFont="1" applyFill="1" applyBorder="1" applyAlignment="1" applyProtection="1">
      <alignment horizontal="center" vertical="center"/>
      <protection locked="0"/>
    </xf>
    <xf numFmtId="2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66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1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5" xfId="0" applyNumberFormat="1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65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Protection="1"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right"/>
      <protection locked="0"/>
    </xf>
    <xf numFmtId="14" fontId="10" fillId="2" borderId="0" xfId="0" applyNumberFormat="1" applyFont="1" applyFill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right"/>
      <protection locked="0"/>
    </xf>
    <xf numFmtId="14" fontId="9" fillId="2" borderId="0" xfId="0" applyNumberFormat="1" applyFont="1" applyFill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6" xfId="0" applyFont="1" applyBorder="1" applyAlignment="1" applyProtection="1">
      <alignment horizontal="center" vertical="center" textRotation="90" wrapText="1"/>
      <protection locked="0"/>
    </xf>
    <xf numFmtId="0" fontId="2" fillId="0" borderId="12" xfId="0" applyFont="1" applyBorder="1" applyAlignment="1" applyProtection="1">
      <alignment horizontal="center" vertical="center" textRotation="90" wrapText="1"/>
      <protection locked="0"/>
    </xf>
    <xf numFmtId="0" fontId="2" fillId="0" borderId="7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5" xfId="0" applyFont="1" applyBorder="1" applyAlignment="1" applyProtection="1">
      <alignment horizontal="center" vertical="center" textRotation="90" wrapText="1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vertical="center" wrapText="1"/>
      <protection locked="0"/>
    </xf>
    <xf numFmtId="2" fontId="2" fillId="0" borderId="2" xfId="0" applyNumberFormat="1" applyFont="1" applyBorder="1" applyAlignment="1" applyProtection="1">
      <alignment horizontal="center" vertical="center" wrapText="1"/>
      <protection locked="0"/>
    </xf>
    <xf numFmtId="1" fontId="2" fillId="0" borderId="7" xfId="0" applyNumberFormat="1" applyFont="1" applyBorder="1" applyAlignment="1" applyProtection="1">
      <alignment horizontal="center" vertical="center" wrapText="1"/>
      <protection locked="0"/>
    </xf>
    <xf numFmtId="1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textRotation="90" wrapText="1"/>
      <protection locked="0"/>
    </xf>
    <xf numFmtId="0" fontId="2" fillId="0" borderId="1" xfId="0" applyFont="1" applyBorder="1" applyAlignment="1" applyProtection="1">
      <alignment horizontal="right" vertical="center" textRotation="90" wrapText="1"/>
      <protection locked="0"/>
    </xf>
    <xf numFmtId="0" fontId="2" fillId="0" borderId="8" xfId="0" applyFont="1" applyBorder="1" applyAlignment="1" applyProtection="1">
      <alignment horizontal="center" vertical="center" textRotation="90" wrapText="1"/>
      <protection locked="0"/>
    </xf>
    <xf numFmtId="0" fontId="2" fillId="0" borderId="10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49"/>
  <sheetViews>
    <sheetView tabSelected="1" view="pageBreakPreview" topLeftCell="A7" zoomScale="70" zoomScaleNormal="100" zoomScaleSheetLayoutView="70" workbookViewId="0">
      <selection activeCell="I29" sqref="I29"/>
    </sheetView>
  </sheetViews>
  <sheetFormatPr defaultRowHeight="15" x14ac:dyDescent="0.25"/>
  <cols>
    <col min="1" max="1" width="4.85546875" style="1" customWidth="1"/>
    <col min="2" max="2" width="10.7109375" style="1" customWidth="1"/>
    <col min="3" max="14" width="8.7109375" style="1" customWidth="1"/>
    <col min="15" max="23" width="7.7109375" style="1" customWidth="1"/>
    <col min="24" max="24" width="6.7109375" style="1" customWidth="1"/>
    <col min="25" max="25" width="5.7109375" style="1" customWidth="1"/>
    <col min="26" max="28" width="6.7109375" style="1" customWidth="1"/>
    <col min="29" max="29" width="8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5.75" customHeight="1" x14ac:dyDescent="0.25">
      <c r="A1" s="32" t="s">
        <v>5</v>
      </c>
      <c r="B1" s="19"/>
      <c r="C1" s="19"/>
      <c r="D1" s="19"/>
      <c r="E1" s="20"/>
      <c r="F1" s="20"/>
      <c r="G1" s="20"/>
      <c r="H1" s="21"/>
      <c r="I1" s="72" t="s">
        <v>4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22"/>
      <c r="Y1" s="22"/>
      <c r="Z1" s="63"/>
      <c r="AA1" s="30" t="s">
        <v>57</v>
      </c>
      <c r="AB1" s="30"/>
      <c r="AC1" s="63"/>
    </row>
    <row r="2" spans="1:34" ht="15.75" customHeight="1" x14ac:dyDescent="0.25">
      <c r="A2" s="32" t="s">
        <v>36</v>
      </c>
      <c r="B2" s="19"/>
      <c r="C2" s="24"/>
      <c r="D2" s="19"/>
      <c r="E2" s="20"/>
      <c r="F2" s="19"/>
      <c r="G2" s="19"/>
      <c r="H2" s="25"/>
      <c r="I2" s="78" t="s">
        <v>25</v>
      </c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26"/>
      <c r="Y2" s="26"/>
      <c r="Z2" s="23"/>
      <c r="AA2" s="23"/>
      <c r="AB2" s="23"/>
      <c r="AC2" s="23"/>
    </row>
    <row r="3" spans="1:34" ht="15.75" customHeight="1" x14ac:dyDescent="0.25">
      <c r="A3" s="32" t="s">
        <v>37</v>
      </c>
      <c r="B3" s="20"/>
      <c r="C3" s="27"/>
      <c r="D3" s="20"/>
      <c r="E3" s="20"/>
      <c r="F3" s="19"/>
      <c r="G3" s="19"/>
      <c r="H3" s="25"/>
      <c r="I3" s="78" t="s">
        <v>26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26"/>
      <c r="Y3" s="26"/>
      <c r="Z3" s="23"/>
      <c r="AA3" s="23"/>
      <c r="AB3" s="23"/>
      <c r="AC3" s="23"/>
    </row>
    <row r="4" spans="1:34" ht="15.75" customHeight="1" x14ac:dyDescent="0.25">
      <c r="A4" s="32" t="s">
        <v>22</v>
      </c>
      <c r="B4" s="19"/>
      <c r="C4" s="19"/>
      <c r="D4" s="19"/>
      <c r="E4" s="19"/>
      <c r="F4" s="19"/>
      <c r="G4" s="19"/>
      <c r="H4" s="25"/>
      <c r="I4" s="25"/>
      <c r="J4" s="21"/>
      <c r="K4" s="23"/>
      <c r="L4" s="73" t="s">
        <v>38</v>
      </c>
      <c r="M4" s="73"/>
      <c r="N4" s="74">
        <v>42675</v>
      </c>
      <c r="O4" s="75"/>
      <c r="P4" s="28" t="s">
        <v>24</v>
      </c>
      <c r="Q4" s="76">
        <v>42704</v>
      </c>
      <c r="R4" s="77"/>
      <c r="S4" s="33" t="s">
        <v>42</v>
      </c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34" ht="15.75" customHeight="1" x14ac:dyDescent="0.25">
      <c r="A5" s="32" t="s">
        <v>23</v>
      </c>
      <c r="B5" s="19"/>
      <c r="C5" s="19"/>
      <c r="D5" s="19"/>
      <c r="E5" s="19"/>
      <c r="F5" s="19"/>
      <c r="G5" s="19"/>
      <c r="H5" s="25"/>
      <c r="I5" s="21"/>
      <c r="J5" s="21"/>
      <c r="K5" s="26"/>
      <c r="L5" s="72"/>
      <c r="M5" s="72"/>
      <c r="N5" s="22"/>
      <c r="O5" s="29"/>
      <c r="P5" s="30"/>
      <c r="Q5" s="31"/>
      <c r="R5" s="29"/>
      <c r="S5" s="29"/>
      <c r="T5" s="22"/>
      <c r="U5" s="23"/>
      <c r="V5" s="23"/>
      <c r="W5" s="26"/>
      <c r="X5" s="23"/>
      <c r="Y5" s="23"/>
      <c r="Z5" s="23"/>
      <c r="AA5" s="23"/>
      <c r="AB5" s="23"/>
      <c r="AC5" s="23"/>
    </row>
    <row r="6" spans="1:34" ht="6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34" ht="18" customHeight="1" x14ac:dyDescent="0.25">
      <c r="A7" s="82" t="s">
        <v>0</v>
      </c>
      <c r="B7" s="66" t="s">
        <v>1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  <c r="N7" s="69" t="s">
        <v>31</v>
      </c>
      <c r="O7" s="70"/>
      <c r="P7" s="70"/>
      <c r="Q7" s="70"/>
      <c r="R7" s="70"/>
      <c r="S7" s="70"/>
      <c r="T7" s="70"/>
      <c r="U7" s="70"/>
      <c r="V7" s="70"/>
      <c r="W7" s="71"/>
      <c r="X7" s="82" t="s">
        <v>8</v>
      </c>
      <c r="Y7" s="95" t="s">
        <v>2</v>
      </c>
      <c r="Z7" s="94" t="s">
        <v>43</v>
      </c>
      <c r="AA7" s="94" t="s">
        <v>44</v>
      </c>
      <c r="AB7" s="82" t="s">
        <v>45</v>
      </c>
      <c r="AC7" s="82" t="s">
        <v>46</v>
      </c>
    </row>
    <row r="8" spans="1:34" ht="18" customHeight="1" x14ac:dyDescent="0.25">
      <c r="A8" s="82"/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81"/>
      <c r="N8" s="85" t="s">
        <v>47</v>
      </c>
      <c r="O8" s="88" t="s">
        <v>27</v>
      </c>
      <c r="P8" s="89"/>
      <c r="Q8" s="89"/>
      <c r="R8" s="89"/>
      <c r="S8" s="89"/>
      <c r="T8" s="89"/>
      <c r="U8" s="34" t="s">
        <v>28</v>
      </c>
      <c r="V8" s="35" t="s">
        <v>30</v>
      </c>
      <c r="W8" s="36" t="s">
        <v>29</v>
      </c>
      <c r="X8" s="82"/>
      <c r="Y8" s="95"/>
      <c r="Z8" s="94"/>
      <c r="AA8" s="94"/>
      <c r="AB8" s="82"/>
      <c r="AC8" s="82"/>
    </row>
    <row r="9" spans="1:34" ht="15.75" customHeight="1" x14ac:dyDescent="0.25">
      <c r="A9" s="82"/>
      <c r="B9" s="85" t="s">
        <v>9</v>
      </c>
      <c r="C9" s="85" t="s">
        <v>10</v>
      </c>
      <c r="D9" s="85" t="s">
        <v>11</v>
      </c>
      <c r="E9" s="85" t="s">
        <v>16</v>
      </c>
      <c r="F9" s="85" t="s">
        <v>17</v>
      </c>
      <c r="G9" s="85" t="s">
        <v>14</v>
      </c>
      <c r="H9" s="85" t="s">
        <v>18</v>
      </c>
      <c r="I9" s="85" t="s">
        <v>15</v>
      </c>
      <c r="J9" s="85" t="s">
        <v>13</v>
      </c>
      <c r="K9" s="85" t="s">
        <v>12</v>
      </c>
      <c r="L9" s="85" t="s">
        <v>19</v>
      </c>
      <c r="M9" s="85" t="s">
        <v>20</v>
      </c>
      <c r="N9" s="87"/>
      <c r="O9" s="82" t="s">
        <v>48</v>
      </c>
      <c r="P9" s="82" t="s">
        <v>49</v>
      </c>
      <c r="Q9" s="82" t="s">
        <v>50</v>
      </c>
      <c r="R9" s="83" t="s">
        <v>51</v>
      </c>
      <c r="S9" s="85" t="s">
        <v>52</v>
      </c>
      <c r="T9" s="96" t="s">
        <v>53</v>
      </c>
      <c r="U9" s="85" t="s">
        <v>54</v>
      </c>
      <c r="V9" s="85" t="s">
        <v>55</v>
      </c>
      <c r="W9" s="85" t="s">
        <v>56</v>
      </c>
      <c r="X9" s="82"/>
      <c r="Y9" s="95"/>
      <c r="Z9" s="94"/>
      <c r="AA9" s="94"/>
      <c r="AB9" s="82"/>
      <c r="AC9" s="82"/>
    </row>
    <row r="10" spans="1:34" ht="92.25" customHeight="1" x14ac:dyDescent="0.25">
      <c r="A10" s="8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2"/>
      <c r="P10" s="82"/>
      <c r="Q10" s="82"/>
      <c r="R10" s="84"/>
      <c r="S10" s="86"/>
      <c r="T10" s="97"/>
      <c r="U10" s="87"/>
      <c r="V10" s="86"/>
      <c r="W10" s="87"/>
      <c r="X10" s="82"/>
      <c r="Y10" s="95"/>
      <c r="Z10" s="94"/>
      <c r="AA10" s="94"/>
      <c r="AB10" s="82"/>
      <c r="AC10" s="82"/>
    </row>
    <row r="11" spans="1:34" ht="15" customHeight="1" x14ac:dyDescent="0.25">
      <c r="A11" s="37">
        <v>1</v>
      </c>
      <c r="B11" s="38">
        <v>96.153099999999995</v>
      </c>
      <c r="C11" s="39">
        <v>2.0642999999999998</v>
      </c>
      <c r="D11" s="39">
        <v>0.63939999999999997</v>
      </c>
      <c r="E11" s="39">
        <v>0.10340000000000001</v>
      </c>
      <c r="F11" s="39">
        <v>9.6600000000000005E-2</v>
      </c>
      <c r="G11" s="39">
        <v>0</v>
      </c>
      <c r="H11" s="39">
        <v>1.8800000000000001E-2</v>
      </c>
      <c r="I11" s="39">
        <v>1.2999999999999999E-2</v>
      </c>
      <c r="J11" s="39">
        <v>9.1999999999999998E-3</v>
      </c>
      <c r="K11" s="39">
        <v>0</v>
      </c>
      <c r="L11" s="39">
        <v>0.72050000000000003</v>
      </c>
      <c r="M11" s="40">
        <v>0.15759999999999999</v>
      </c>
      <c r="N11" s="41">
        <v>0.69750000000000001</v>
      </c>
      <c r="O11" s="42">
        <v>8168.7709999999997</v>
      </c>
      <c r="P11" s="43">
        <v>34.201009999999997</v>
      </c>
      <c r="Q11" s="44">
        <f>P11/3.6</f>
        <v>9.5002805555555536</v>
      </c>
      <c r="R11" s="45">
        <v>9054.7831999999999</v>
      </c>
      <c r="S11" s="43">
        <v>37.910566301759999</v>
      </c>
      <c r="T11" s="46">
        <f>S11/3.6</f>
        <v>10.5307128616</v>
      </c>
      <c r="U11" s="47">
        <f>V11/0.0041868</f>
        <v>11897.267602942582</v>
      </c>
      <c r="V11" s="48">
        <v>49.811480000000003</v>
      </c>
      <c r="W11" s="49">
        <f>V11/3.6</f>
        <v>13.836522222222223</v>
      </c>
      <c r="X11" s="50">
        <v>-23.1</v>
      </c>
      <c r="Y11" s="37"/>
      <c r="Z11" s="37"/>
      <c r="AA11" s="37"/>
      <c r="AB11" s="37"/>
      <c r="AC11" s="51">
        <v>4.3650000000000002</v>
      </c>
      <c r="AD11" s="6">
        <f t="shared" ref="AD11:AD40" si="0">SUM(B11:M11)+$K$41+$N$41</f>
        <v>99.999899999999997</v>
      </c>
      <c r="AE11" s="7" t="str">
        <f>IF(AD11=100,"ОК"," ")</f>
        <v xml:space="preserve"> </v>
      </c>
      <c r="AF11" s="4"/>
      <c r="AG11" s="4"/>
      <c r="AH11" s="4"/>
    </row>
    <row r="12" spans="1:34" x14ac:dyDescent="0.25">
      <c r="A12" s="52">
        <v>2</v>
      </c>
      <c r="B12" s="38">
        <v>96.176199999999994</v>
      </c>
      <c r="C12" s="39">
        <v>2.0419999999999998</v>
      </c>
      <c r="D12" s="39">
        <v>0.63480000000000003</v>
      </c>
      <c r="E12" s="39">
        <v>0.1036</v>
      </c>
      <c r="F12" s="39">
        <v>9.7199999999999995E-2</v>
      </c>
      <c r="G12" s="39">
        <v>0</v>
      </c>
      <c r="H12" s="39">
        <v>1.9E-2</v>
      </c>
      <c r="I12" s="39">
        <v>1.3599999999999999E-2</v>
      </c>
      <c r="J12" s="39">
        <v>9.1999999999999998E-3</v>
      </c>
      <c r="K12" s="39">
        <v>0</v>
      </c>
      <c r="L12" s="39">
        <v>0.72350000000000003</v>
      </c>
      <c r="M12" s="40">
        <v>0.15690000000000001</v>
      </c>
      <c r="N12" s="39">
        <v>0.69740000000000002</v>
      </c>
      <c r="O12" s="53">
        <v>8163.2202100000004</v>
      </c>
      <c r="P12" s="54">
        <v>34.193469999999998</v>
      </c>
      <c r="Q12" s="44">
        <f t="shared" ref="Q12:Q40" si="1">P12/3.6</f>
        <v>9.4981861111111101</v>
      </c>
      <c r="R12" s="45">
        <v>9052.8466800000006</v>
      </c>
      <c r="S12" s="43">
        <v>37.902458479824006</v>
      </c>
      <c r="T12" s="46">
        <f t="shared" ref="T12:T40" si="2">S12/3.6</f>
        <v>10.528460688840001</v>
      </c>
      <c r="U12" s="45">
        <f t="shared" ref="U12:U40" si="3">V12/0.0041868</f>
        <v>11895.951562052163</v>
      </c>
      <c r="V12" s="44">
        <v>49.805970000000002</v>
      </c>
      <c r="W12" s="43">
        <f t="shared" ref="W12:W40" si="4">V12/3.6</f>
        <v>13.834991666666667</v>
      </c>
      <c r="X12" s="55">
        <v>-23.1</v>
      </c>
      <c r="Y12" s="52"/>
      <c r="Z12" s="52"/>
      <c r="AA12" s="52"/>
      <c r="AB12" s="52"/>
      <c r="AC12" s="56">
        <v>4.335</v>
      </c>
      <c r="AD12" s="6">
        <f t="shared" si="0"/>
        <v>100</v>
      </c>
      <c r="AE12" s="7" t="str">
        <f>IF(AD12=100,"ОК"," ")</f>
        <v>ОК</v>
      </c>
      <c r="AF12" s="4"/>
      <c r="AG12" s="4"/>
      <c r="AH12" s="4"/>
    </row>
    <row r="13" spans="1:34" x14ac:dyDescent="0.25">
      <c r="A13" s="52">
        <v>3</v>
      </c>
      <c r="B13" s="38">
        <v>96.138300000000001</v>
      </c>
      <c r="C13" s="39">
        <v>2.0752999999999999</v>
      </c>
      <c r="D13" s="39">
        <v>0.64549999999999996</v>
      </c>
      <c r="E13" s="39">
        <v>0.105</v>
      </c>
      <c r="F13" s="39">
        <v>9.7500000000000003E-2</v>
      </c>
      <c r="G13" s="39">
        <v>0</v>
      </c>
      <c r="H13" s="39">
        <v>1.9199999999999998E-2</v>
      </c>
      <c r="I13" s="39">
        <v>1.3299999999999999E-2</v>
      </c>
      <c r="J13" s="39">
        <v>9.1000000000000004E-3</v>
      </c>
      <c r="K13" s="39">
        <v>0</v>
      </c>
      <c r="L13" s="39">
        <v>0.71479999999999999</v>
      </c>
      <c r="M13" s="40">
        <v>0.15809999999999999</v>
      </c>
      <c r="N13" s="39">
        <v>0.69769999999999999</v>
      </c>
      <c r="O13" s="53">
        <v>8163.5112300000001</v>
      </c>
      <c r="P13" s="43">
        <v>34.211509999999997</v>
      </c>
      <c r="Q13" s="44">
        <f t="shared" si="1"/>
        <v>9.5031972222222212</v>
      </c>
      <c r="R13" s="45">
        <v>9057.4873000000007</v>
      </c>
      <c r="S13" s="43">
        <v>37.921887827640006</v>
      </c>
      <c r="T13" s="46">
        <f t="shared" si="2"/>
        <v>10.533857729900001</v>
      </c>
      <c r="U13" s="45">
        <f t="shared" si="3"/>
        <v>11899.31451227668</v>
      </c>
      <c r="V13" s="44">
        <v>49.820050000000002</v>
      </c>
      <c r="W13" s="43">
        <f t="shared" si="4"/>
        <v>13.838902777777777</v>
      </c>
      <c r="X13" s="55">
        <v>-23.1</v>
      </c>
      <c r="Y13" s="52"/>
      <c r="Z13" s="52"/>
      <c r="AA13" s="52"/>
      <c r="AB13" s="52"/>
      <c r="AC13" s="56">
        <v>4.79</v>
      </c>
      <c r="AD13" s="6">
        <f t="shared" si="0"/>
        <v>100.0001</v>
      </c>
      <c r="AE13" s="7" t="str">
        <f>IF(AD13=100,"ОК"," ")</f>
        <v xml:space="preserve"> </v>
      </c>
      <c r="AF13" s="4"/>
      <c r="AG13" s="4"/>
      <c r="AH13" s="4"/>
    </row>
    <row r="14" spans="1:34" x14ac:dyDescent="0.25">
      <c r="A14" s="52">
        <v>4</v>
      </c>
      <c r="B14" s="38">
        <v>96.116299999999995</v>
      </c>
      <c r="C14" s="39">
        <v>2.0964999999999998</v>
      </c>
      <c r="D14" s="39">
        <v>0.65180000000000005</v>
      </c>
      <c r="E14" s="39">
        <v>0.1052</v>
      </c>
      <c r="F14" s="39">
        <v>9.8299999999999998E-2</v>
      </c>
      <c r="G14" s="39">
        <v>0</v>
      </c>
      <c r="H14" s="39">
        <v>1.9199999999999998E-2</v>
      </c>
      <c r="I14" s="39">
        <v>1.32E-2</v>
      </c>
      <c r="J14" s="39">
        <v>9.1000000000000004E-3</v>
      </c>
      <c r="K14" s="39">
        <v>0</v>
      </c>
      <c r="L14" s="39">
        <v>0.70509999999999995</v>
      </c>
      <c r="M14" s="40">
        <v>0.16120000000000001</v>
      </c>
      <c r="N14" s="39">
        <v>0.69789999999999996</v>
      </c>
      <c r="O14" s="53">
        <v>8164.6259799999998</v>
      </c>
      <c r="P14" s="43">
        <v>34.223149999999997</v>
      </c>
      <c r="Q14" s="44">
        <f t="shared" si="1"/>
        <v>9.5064305555555553</v>
      </c>
      <c r="R14" s="45">
        <v>9060.4853500000008</v>
      </c>
      <c r="S14" s="43">
        <v>37.934440063380002</v>
      </c>
      <c r="T14" s="46">
        <f t="shared" si="2"/>
        <v>10.537344462050001</v>
      </c>
      <c r="U14" s="45">
        <f t="shared" si="3"/>
        <v>11901.559663704978</v>
      </c>
      <c r="V14" s="44">
        <v>49.829450000000001</v>
      </c>
      <c r="W14" s="43">
        <f t="shared" si="4"/>
        <v>13.841513888888889</v>
      </c>
      <c r="X14" s="55">
        <v>-23.1</v>
      </c>
      <c r="Y14" s="52"/>
      <c r="Z14" s="52"/>
      <c r="AA14" s="52"/>
      <c r="AB14" s="52"/>
      <c r="AC14" s="56">
        <v>4.6180000000000003</v>
      </c>
      <c r="AD14" s="6">
        <f t="shared" si="0"/>
        <v>99.999899999999982</v>
      </c>
      <c r="AE14" s="7" t="str">
        <f t="shared" ref="AE14:AE40" si="5">IF(AD14=100,"ОК"," ")</f>
        <v xml:space="preserve"> </v>
      </c>
      <c r="AF14" s="4"/>
      <c r="AG14" s="4"/>
      <c r="AH14" s="4"/>
    </row>
    <row r="15" spans="1:34" x14ac:dyDescent="0.25">
      <c r="A15" s="52">
        <v>5</v>
      </c>
      <c r="B15" s="38">
        <v>96.1203</v>
      </c>
      <c r="C15" s="39">
        <v>2.0979999999999999</v>
      </c>
      <c r="D15" s="39">
        <v>0.65259999999999996</v>
      </c>
      <c r="E15" s="39">
        <v>0.10440000000000001</v>
      </c>
      <c r="F15" s="39">
        <v>9.8199999999999996E-2</v>
      </c>
      <c r="G15" s="39">
        <v>0</v>
      </c>
      <c r="H15" s="39">
        <v>1.9300000000000001E-2</v>
      </c>
      <c r="I15" s="39">
        <v>1.37E-2</v>
      </c>
      <c r="J15" s="39">
        <v>8.8000000000000005E-3</v>
      </c>
      <c r="K15" s="39">
        <v>0</v>
      </c>
      <c r="L15" s="39">
        <v>0.70120000000000005</v>
      </c>
      <c r="M15" s="40">
        <v>0.15939999999999999</v>
      </c>
      <c r="N15" s="39">
        <v>0.69789999999999996</v>
      </c>
      <c r="O15" s="53">
        <v>8165.7226600000004</v>
      </c>
      <c r="P15" s="43">
        <v>34.225239999999999</v>
      </c>
      <c r="Q15" s="44">
        <f t="shared" si="1"/>
        <v>9.50701111111111</v>
      </c>
      <c r="R15" s="45">
        <v>9061.0429700000004</v>
      </c>
      <c r="S15" s="43">
        <v>37.936774706796001</v>
      </c>
      <c r="T15" s="46">
        <f t="shared" si="2"/>
        <v>10.537992974110001</v>
      </c>
      <c r="U15" s="45">
        <f t="shared" si="3"/>
        <v>11902.581924142543</v>
      </c>
      <c r="V15" s="44">
        <v>49.833730000000003</v>
      </c>
      <c r="W15" s="43">
        <f t="shared" si="4"/>
        <v>13.842702777777777</v>
      </c>
      <c r="X15" s="55">
        <v>-23.1</v>
      </c>
      <c r="Y15" s="52"/>
      <c r="Z15" s="52"/>
      <c r="AA15" s="52"/>
      <c r="AB15" s="52"/>
      <c r="AC15" s="56">
        <v>4.2279999999999998</v>
      </c>
      <c r="AD15" s="6">
        <f t="shared" si="0"/>
        <v>99.999900000000011</v>
      </c>
      <c r="AE15" s="7" t="str">
        <f t="shared" si="5"/>
        <v xml:space="preserve"> </v>
      </c>
      <c r="AF15" s="4"/>
      <c r="AG15" s="4"/>
      <c r="AH15" s="4"/>
    </row>
    <row r="16" spans="1:34" x14ac:dyDescent="0.25">
      <c r="A16" s="52">
        <v>6</v>
      </c>
      <c r="B16" s="38">
        <v>96.139499999999998</v>
      </c>
      <c r="C16" s="39">
        <v>2.0872000000000002</v>
      </c>
      <c r="D16" s="39">
        <v>0.64600000000000002</v>
      </c>
      <c r="E16" s="39">
        <v>0.1033</v>
      </c>
      <c r="F16" s="39">
        <v>9.6299999999999997E-2</v>
      </c>
      <c r="G16" s="39">
        <v>0</v>
      </c>
      <c r="H16" s="39">
        <v>1.83E-2</v>
      </c>
      <c r="I16" s="39">
        <v>1.2999999999999999E-2</v>
      </c>
      <c r="J16" s="39">
        <v>8.5000000000000006E-3</v>
      </c>
      <c r="K16" s="39">
        <v>0</v>
      </c>
      <c r="L16" s="39">
        <v>0.70550000000000002</v>
      </c>
      <c r="M16" s="40">
        <v>0.1583</v>
      </c>
      <c r="N16" s="39">
        <v>0.6976</v>
      </c>
      <c r="O16" s="53">
        <v>8166.0385699999997</v>
      </c>
      <c r="P16" s="43">
        <v>34.213479999999997</v>
      </c>
      <c r="Q16" s="44">
        <f t="shared" si="1"/>
        <v>9.5037444444444432</v>
      </c>
      <c r="R16" s="45">
        <v>9058.0146499999992</v>
      </c>
      <c r="S16" s="43">
        <v>37.924095736619996</v>
      </c>
      <c r="T16" s="46">
        <f t="shared" si="2"/>
        <v>10.534471037949999</v>
      </c>
      <c r="U16" s="45">
        <f t="shared" si="3"/>
        <v>11900.609057036401</v>
      </c>
      <c r="V16" s="44">
        <v>49.825470000000003</v>
      </c>
      <c r="W16" s="43">
        <f t="shared" si="4"/>
        <v>13.840408333333334</v>
      </c>
      <c r="X16" s="55">
        <v>-23.1</v>
      </c>
      <c r="Y16" s="52"/>
      <c r="Z16" s="52"/>
      <c r="AA16" s="52"/>
      <c r="AB16" s="52"/>
      <c r="AC16" s="56">
        <v>4.2359999999999998</v>
      </c>
      <c r="AD16" s="6">
        <f t="shared" si="0"/>
        <v>99.999899999999997</v>
      </c>
      <c r="AE16" s="7" t="str">
        <f t="shared" si="5"/>
        <v xml:space="preserve"> </v>
      </c>
      <c r="AF16" s="4"/>
      <c r="AG16" s="4"/>
      <c r="AH16" s="4"/>
    </row>
    <row r="17" spans="1:34" x14ac:dyDescent="0.25">
      <c r="A17" s="52">
        <v>7</v>
      </c>
      <c r="B17" s="38">
        <v>96.114900000000006</v>
      </c>
      <c r="C17" s="39">
        <v>2.1000999999999999</v>
      </c>
      <c r="D17" s="39">
        <v>0.65410000000000001</v>
      </c>
      <c r="E17" s="39">
        <v>0.1046</v>
      </c>
      <c r="F17" s="39">
        <v>9.7900000000000001E-2</v>
      </c>
      <c r="G17" s="39">
        <v>0</v>
      </c>
      <c r="H17" s="39">
        <v>1.89E-2</v>
      </c>
      <c r="I17" s="39">
        <v>1.3599999999999999E-2</v>
      </c>
      <c r="J17" s="39">
        <v>8.6E-3</v>
      </c>
      <c r="K17" s="39">
        <v>0</v>
      </c>
      <c r="L17" s="39">
        <v>0.70379999999999998</v>
      </c>
      <c r="M17" s="40">
        <v>0.15959999999999999</v>
      </c>
      <c r="N17" s="39">
        <v>0.69789999999999996</v>
      </c>
      <c r="O17" s="53">
        <v>8166.1435499999998</v>
      </c>
      <c r="P17" s="43">
        <v>34.224960000000003</v>
      </c>
      <c r="Q17" s="44">
        <f t="shared" si="1"/>
        <v>9.5069333333333343</v>
      </c>
      <c r="R17" s="45">
        <v>9060.9580100000003</v>
      </c>
      <c r="S17" s="43">
        <v>37.936418996268003</v>
      </c>
      <c r="T17" s="46">
        <f t="shared" si="2"/>
        <v>10.53789416563</v>
      </c>
      <c r="U17" s="45">
        <f t="shared" si="3"/>
        <v>11902.2308206745</v>
      </c>
      <c r="V17" s="44">
        <v>49.832259999999998</v>
      </c>
      <c r="W17" s="43">
        <f t="shared" si="4"/>
        <v>13.842294444444443</v>
      </c>
      <c r="X17" s="55">
        <v>-23.1</v>
      </c>
      <c r="Y17" s="52"/>
      <c r="Z17" s="52">
        <v>0.09</v>
      </c>
      <c r="AA17" s="52">
        <v>0.01</v>
      </c>
      <c r="AB17" s="52"/>
      <c r="AC17" s="56">
        <v>4.3449999999999998</v>
      </c>
      <c r="AD17" s="6">
        <f t="shared" si="0"/>
        <v>100.0001</v>
      </c>
      <c r="AE17" s="7" t="str">
        <f t="shared" si="5"/>
        <v xml:space="preserve"> </v>
      </c>
      <c r="AF17" s="4"/>
      <c r="AG17" s="4"/>
      <c r="AH17" s="4"/>
    </row>
    <row r="18" spans="1:34" x14ac:dyDescent="0.25">
      <c r="A18" s="52">
        <v>8</v>
      </c>
      <c r="B18" s="38">
        <v>96.129300000000001</v>
      </c>
      <c r="C18" s="39">
        <v>2.0933999999999999</v>
      </c>
      <c r="D18" s="39">
        <v>0.64749999999999996</v>
      </c>
      <c r="E18" s="39">
        <v>0.1033</v>
      </c>
      <c r="F18" s="39">
        <v>9.6500000000000002E-2</v>
      </c>
      <c r="G18" s="39">
        <v>0</v>
      </c>
      <c r="H18" s="39">
        <v>1.8800000000000001E-2</v>
      </c>
      <c r="I18" s="39">
        <v>1.35E-2</v>
      </c>
      <c r="J18" s="39">
        <v>8.6E-3</v>
      </c>
      <c r="K18" s="39">
        <v>0</v>
      </c>
      <c r="L18" s="39">
        <v>0.70750000000000002</v>
      </c>
      <c r="M18" s="40">
        <v>0.15770000000000001</v>
      </c>
      <c r="N18" s="39">
        <v>0.69769999999999999</v>
      </c>
      <c r="O18" s="53">
        <v>8166.9711900000002</v>
      </c>
      <c r="P18" s="43">
        <v>34.21687</v>
      </c>
      <c r="Q18" s="44">
        <f t="shared" si="1"/>
        <v>9.5046861111111109</v>
      </c>
      <c r="R18" s="45">
        <v>9058.88184</v>
      </c>
      <c r="S18" s="43">
        <v>37.927726487712</v>
      </c>
      <c r="T18" s="46">
        <f t="shared" si="2"/>
        <v>10.535479579920001</v>
      </c>
      <c r="U18" s="45">
        <f t="shared" si="3"/>
        <v>11900.974491258239</v>
      </c>
      <c r="V18" s="44">
        <v>49.826999999999998</v>
      </c>
      <c r="W18" s="43">
        <f t="shared" si="4"/>
        <v>13.840833333333332</v>
      </c>
      <c r="X18" s="55">
        <v>-23.1</v>
      </c>
      <c r="Y18" s="52"/>
      <c r="Z18" s="52"/>
      <c r="AA18" s="52"/>
      <c r="AB18" s="52"/>
      <c r="AC18" s="56">
        <v>4.8070000000000004</v>
      </c>
      <c r="AD18" s="6">
        <f t="shared" si="0"/>
        <v>100.0001</v>
      </c>
      <c r="AE18" s="7" t="str">
        <f t="shared" si="5"/>
        <v xml:space="preserve"> </v>
      </c>
      <c r="AF18" s="4"/>
      <c r="AG18" s="4"/>
      <c r="AH18" s="4"/>
    </row>
    <row r="19" spans="1:34" x14ac:dyDescent="0.25">
      <c r="A19" s="52">
        <v>9</v>
      </c>
      <c r="B19" s="38">
        <v>95.965900000000005</v>
      </c>
      <c r="C19" s="39">
        <v>2.1722000000000001</v>
      </c>
      <c r="D19" s="39">
        <v>0.66390000000000005</v>
      </c>
      <c r="E19" s="39">
        <v>0.1033</v>
      </c>
      <c r="F19" s="39">
        <v>9.8000000000000004E-2</v>
      </c>
      <c r="G19" s="39">
        <v>0</v>
      </c>
      <c r="H19" s="39">
        <v>2.01E-2</v>
      </c>
      <c r="I19" s="39">
        <v>1.46E-2</v>
      </c>
      <c r="J19" s="39">
        <v>1.38E-2</v>
      </c>
      <c r="K19" s="39">
        <v>0</v>
      </c>
      <c r="L19" s="39">
        <v>0.73480000000000001</v>
      </c>
      <c r="M19" s="40">
        <v>0.1895</v>
      </c>
      <c r="N19" s="39">
        <v>0.69910000000000005</v>
      </c>
      <c r="O19" s="53">
        <v>8167.5600599999998</v>
      </c>
      <c r="P19" s="43">
        <v>34.237430000000003</v>
      </c>
      <c r="Q19" s="44">
        <f t="shared" si="1"/>
        <v>9.5103972222222222</v>
      </c>
      <c r="R19" s="45">
        <v>9063.9580100000003</v>
      </c>
      <c r="S19" s="43">
        <v>37.948979396268001</v>
      </c>
      <c r="T19" s="46">
        <f t="shared" si="2"/>
        <v>10.54138316563</v>
      </c>
      <c r="U19" s="45">
        <f t="shared" si="3"/>
        <v>11895.593293207223</v>
      </c>
      <c r="V19" s="44">
        <v>49.804470000000002</v>
      </c>
      <c r="W19" s="43">
        <f t="shared" si="4"/>
        <v>13.834575000000001</v>
      </c>
      <c r="X19" s="55">
        <v>-23</v>
      </c>
      <c r="Y19" s="52"/>
      <c r="Z19" s="52"/>
      <c r="AA19" s="52"/>
      <c r="AB19" s="52"/>
      <c r="AC19" s="56">
        <v>5.0330000000000004</v>
      </c>
      <c r="AD19" s="6">
        <f t="shared" si="0"/>
        <v>100.00010000000002</v>
      </c>
      <c r="AE19" s="7" t="str">
        <f t="shared" si="5"/>
        <v xml:space="preserve"> </v>
      </c>
      <c r="AF19" s="4"/>
      <c r="AG19" s="4"/>
      <c r="AH19" s="4"/>
    </row>
    <row r="20" spans="1:34" ht="15" customHeight="1" x14ac:dyDescent="0.25">
      <c r="A20" s="52">
        <v>10</v>
      </c>
      <c r="B20" s="38">
        <v>96.003</v>
      </c>
      <c r="C20" s="39">
        <v>2.1526000000000001</v>
      </c>
      <c r="D20" s="39">
        <v>0.65180000000000005</v>
      </c>
      <c r="E20" s="39">
        <v>0.1038</v>
      </c>
      <c r="F20" s="39">
        <v>9.7699999999999995E-2</v>
      </c>
      <c r="G20" s="39">
        <v>0</v>
      </c>
      <c r="H20" s="39">
        <v>1.9800000000000002E-2</v>
      </c>
      <c r="I20" s="39">
        <v>1.4500000000000001E-2</v>
      </c>
      <c r="J20" s="39">
        <v>1.41E-2</v>
      </c>
      <c r="K20" s="39">
        <v>0</v>
      </c>
      <c r="L20" s="39">
        <v>0.73460000000000003</v>
      </c>
      <c r="M20" s="40">
        <v>0.18410000000000001</v>
      </c>
      <c r="N20" s="39">
        <v>0.69879999999999998</v>
      </c>
      <c r="O20" s="53">
        <v>8168.2929700000004</v>
      </c>
      <c r="P20" s="43">
        <v>34.228200000000001</v>
      </c>
      <c r="Q20" s="44">
        <f t="shared" si="1"/>
        <v>9.507833333333334</v>
      </c>
      <c r="R20" s="45">
        <v>9061.6152299999994</v>
      </c>
      <c r="S20" s="43">
        <v>37.939170644964001</v>
      </c>
      <c r="T20" s="46">
        <f t="shared" si="2"/>
        <v>10.538658512490001</v>
      </c>
      <c r="U20" s="45">
        <f t="shared" si="3"/>
        <v>11895.189643641921</v>
      </c>
      <c r="V20" s="44">
        <v>49.802779999999998</v>
      </c>
      <c r="W20" s="43">
        <f t="shared" si="4"/>
        <v>13.834105555555555</v>
      </c>
      <c r="X20" s="55">
        <v>-20.3</v>
      </c>
      <c r="Y20" s="52"/>
      <c r="Z20" s="52"/>
      <c r="AA20" s="52"/>
      <c r="AB20" s="52" t="s">
        <v>21</v>
      </c>
      <c r="AC20" s="56">
        <v>5.0389999999999997</v>
      </c>
      <c r="AD20" s="6">
        <f t="shared" si="0"/>
        <v>100.00000000000001</v>
      </c>
      <c r="AE20" s="7" t="str">
        <f t="shared" si="5"/>
        <v>ОК</v>
      </c>
      <c r="AF20" s="4"/>
      <c r="AG20" s="4"/>
      <c r="AH20" s="4"/>
    </row>
    <row r="21" spans="1:34" x14ac:dyDescent="0.25">
      <c r="A21" s="52">
        <v>11</v>
      </c>
      <c r="B21" s="38">
        <v>96.062899999999999</v>
      </c>
      <c r="C21" s="39">
        <v>2.1128999999999998</v>
      </c>
      <c r="D21" s="39">
        <v>0.64190000000000003</v>
      </c>
      <c r="E21" s="39">
        <v>0.10249999999999999</v>
      </c>
      <c r="F21" s="39">
        <v>9.6199999999999994E-2</v>
      </c>
      <c r="G21" s="39">
        <v>0</v>
      </c>
      <c r="H21" s="39">
        <v>1.9300000000000001E-2</v>
      </c>
      <c r="I21" s="39">
        <v>1.4E-2</v>
      </c>
      <c r="J21" s="39">
        <v>1.35E-2</v>
      </c>
      <c r="K21" s="39">
        <v>0</v>
      </c>
      <c r="L21" s="39">
        <v>0.73619999999999997</v>
      </c>
      <c r="M21" s="40">
        <v>0.17680000000000001</v>
      </c>
      <c r="N21" s="39">
        <v>0.69830000000000003</v>
      </c>
      <c r="O21" s="53">
        <v>8168.3364300000003</v>
      </c>
      <c r="P21" s="43">
        <v>34.210410000000003</v>
      </c>
      <c r="Q21" s="44">
        <f t="shared" si="1"/>
        <v>9.5028916666666667</v>
      </c>
      <c r="R21" s="45">
        <v>9057.0791000000008</v>
      </c>
      <c r="S21" s="43">
        <v>37.920178775880004</v>
      </c>
      <c r="T21" s="46">
        <f t="shared" si="2"/>
        <v>10.5333829933</v>
      </c>
      <c r="U21" s="45">
        <f t="shared" si="3"/>
        <v>11893.665806821438</v>
      </c>
      <c r="V21" s="44">
        <v>49.796399999999998</v>
      </c>
      <c r="W21" s="43">
        <f t="shared" si="4"/>
        <v>13.832333333333333</v>
      </c>
      <c r="X21" s="55">
        <v>-21.3</v>
      </c>
      <c r="Y21" s="52"/>
      <c r="Z21" s="52"/>
      <c r="AA21" s="52"/>
      <c r="AB21" s="52"/>
      <c r="AC21" s="56">
        <v>4.8099999999999996</v>
      </c>
      <c r="AD21" s="6">
        <f t="shared" si="0"/>
        <v>100.00019999999999</v>
      </c>
      <c r="AE21" s="7" t="str">
        <f t="shared" si="5"/>
        <v xml:space="preserve"> </v>
      </c>
      <c r="AF21" s="4"/>
      <c r="AG21" s="4"/>
      <c r="AH21" s="4"/>
    </row>
    <row r="22" spans="1:34" x14ac:dyDescent="0.25">
      <c r="A22" s="52">
        <v>12</v>
      </c>
      <c r="B22" s="38">
        <v>96.143199999999993</v>
      </c>
      <c r="C22" s="39">
        <v>2.0653999999999999</v>
      </c>
      <c r="D22" s="39">
        <v>0.63539999999999996</v>
      </c>
      <c r="E22" s="39">
        <v>0.1018</v>
      </c>
      <c r="F22" s="39">
        <v>9.4799999999999995E-2</v>
      </c>
      <c r="G22" s="39">
        <v>0</v>
      </c>
      <c r="H22" s="39">
        <v>1.8200000000000001E-2</v>
      </c>
      <c r="I22" s="39">
        <v>1.2800000000000001E-2</v>
      </c>
      <c r="J22" s="39">
        <v>1.2500000000000001E-2</v>
      </c>
      <c r="K22" s="39">
        <v>0</v>
      </c>
      <c r="L22" s="39">
        <v>0.73540000000000005</v>
      </c>
      <c r="M22" s="40">
        <v>0.1565</v>
      </c>
      <c r="N22" s="39">
        <v>0.6976</v>
      </c>
      <c r="O22" s="53">
        <v>8168.6093799999999</v>
      </c>
      <c r="P22" s="43">
        <v>34.19594</v>
      </c>
      <c r="Q22" s="44">
        <f t="shared" si="1"/>
        <v>9.4988722222222215</v>
      </c>
      <c r="R22" s="45">
        <v>9053.4423800000004</v>
      </c>
      <c r="S22" s="43">
        <v>37.904952556584</v>
      </c>
      <c r="T22" s="46">
        <f t="shared" si="2"/>
        <v>10.52915348794</v>
      </c>
      <c r="U22" s="45">
        <f t="shared" si="3"/>
        <v>11895.053501480845</v>
      </c>
      <c r="V22" s="44">
        <v>49.802210000000002</v>
      </c>
      <c r="W22" s="43">
        <f t="shared" si="4"/>
        <v>13.833947222222223</v>
      </c>
      <c r="X22" s="55">
        <v>-23.1</v>
      </c>
      <c r="Y22" s="52"/>
      <c r="Z22" s="52"/>
      <c r="AA22" s="52"/>
      <c r="AB22" s="52"/>
      <c r="AC22" s="56">
        <v>5.085</v>
      </c>
      <c r="AD22" s="6">
        <f t="shared" si="0"/>
        <v>99.999999999999986</v>
      </c>
      <c r="AE22" s="7" t="str">
        <f t="shared" si="5"/>
        <v>ОК</v>
      </c>
      <c r="AF22" s="4"/>
      <c r="AG22" s="4"/>
      <c r="AH22" s="4"/>
    </row>
    <row r="23" spans="1:34" x14ac:dyDescent="0.25">
      <c r="A23" s="52">
        <v>13</v>
      </c>
      <c r="B23" s="38">
        <v>96.179900000000004</v>
      </c>
      <c r="C23" s="39">
        <v>2.0390999999999999</v>
      </c>
      <c r="D23" s="39">
        <v>0.62339999999999995</v>
      </c>
      <c r="E23" s="39">
        <v>0.10009999999999999</v>
      </c>
      <c r="F23" s="39">
        <v>9.3299999999999994E-2</v>
      </c>
      <c r="G23" s="39">
        <v>0</v>
      </c>
      <c r="H23" s="39">
        <v>1.78E-2</v>
      </c>
      <c r="I23" s="39">
        <v>1.23E-2</v>
      </c>
      <c r="J23" s="39">
        <v>1.26E-2</v>
      </c>
      <c r="K23" s="39">
        <v>0</v>
      </c>
      <c r="L23" s="39">
        <v>0.74129999999999996</v>
      </c>
      <c r="M23" s="40">
        <v>0.15629999999999999</v>
      </c>
      <c r="N23" s="39">
        <v>0.69720000000000004</v>
      </c>
      <c r="O23" s="53">
        <v>8170.5288099999998</v>
      </c>
      <c r="P23" s="43">
        <v>34.177770000000002</v>
      </c>
      <c r="Q23" s="44">
        <f t="shared" si="1"/>
        <v>9.4938250000000011</v>
      </c>
      <c r="R23" s="45">
        <v>9048.7802699999993</v>
      </c>
      <c r="S23" s="43">
        <v>37.885433234436</v>
      </c>
      <c r="T23" s="46">
        <f t="shared" si="2"/>
        <v>10.523731454009999</v>
      </c>
      <c r="U23" s="45">
        <f t="shared" si="3"/>
        <v>11891.819528040509</v>
      </c>
      <c r="V23" s="44">
        <v>49.788670000000003</v>
      </c>
      <c r="W23" s="43">
        <f t="shared" si="4"/>
        <v>13.830186111111111</v>
      </c>
      <c r="X23" s="55">
        <v>-23.1</v>
      </c>
      <c r="Y23" s="52"/>
      <c r="Z23" s="52"/>
      <c r="AA23" s="52"/>
      <c r="AB23" s="52"/>
      <c r="AC23" s="56">
        <v>6.2990000000000004</v>
      </c>
      <c r="AD23" s="6">
        <f t="shared" si="0"/>
        <v>100.0001</v>
      </c>
      <c r="AE23" s="7" t="str">
        <f t="shared" si="5"/>
        <v xml:space="preserve"> </v>
      </c>
      <c r="AF23" s="4"/>
      <c r="AG23" s="4"/>
      <c r="AH23" s="4"/>
    </row>
    <row r="24" spans="1:34" x14ac:dyDescent="0.25">
      <c r="A24" s="52">
        <v>14</v>
      </c>
      <c r="B24" s="38">
        <v>96.162400000000005</v>
      </c>
      <c r="C24" s="39">
        <v>2.0522999999999998</v>
      </c>
      <c r="D24" s="39">
        <v>0.62770000000000004</v>
      </c>
      <c r="E24" s="39">
        <v>0.10059999999999999</v>
      </c>
      <c r="F24" s="39">
        <v>9.2899999999999996E-2</v>
      </c>
      <c r="G24" s="39">
        <v>0</v>
      </c>
      <c r="H24" s="39">
        <v>1.78E-2</v>
      </c>
      <c r="I24" s="39">
        <v>1.23E-2</v>
      </c>
      <c r="J24" s="39">
        <v>1.26E-2</v>
      </c>
      <c r="K24" s="39">
        <v>0</v>
      </c>
      <c r="L24" s="39">
        <v>0.74099999999999999</v>
      </c>
      <c r="M24" s="40">
        <v>0.15640000000000001</v>
      </c>
      <c r="N24" s="39">
        <v>0.69740000000000002</v>
      </c>
      <c r="O24" s="53">
        <v>8171.0151400000004</v>
      </c>
      <c r="P24" s="43">
        <v>34.183660000000003</v>
      </c>
      <c r="Q24" s="44">
        <f t="shared" si="1"/>
        <v>9.495461111111112</v>
      </c>
      <c r="R24" s="45">
        <v>9050.2841800000006</v>
      </c>
      <c r="S24" s="43">
        <v>37.891729804824003</v>
      </c>
      <c r="T24" s="46">
        <f t="shared" si="2"/>
        <v>10.525480501340001</v>
      </c>
      <c r="U24" s="45">
        <f t="shared" si="3"/>
        <v>11892.696092481132</v>
      </c>
      <c r="V24" s="44">
        <v>49.792340000000003</v>
      </c>
      <c r="W24" s="43">
        <f t="shared" si="4"/>
        <v>13.831205555555556</v>
      </c>
      <c r="X24" s="55">
        <v>-23.1</v>
      </c>
      <c r="Y24" s="52"/>
      <c r="Z24" s="52"/>
      <c r="AA24" s="52"/>
      <c r="AB24" s="52"/>
      <c r="AC24" s="56">
        <v>6.2869999999999999</v>
      </c>
      <c r="AD24" s="6">
        <f t="shared" si="0"/>
        <v>100.00000000000001</v>
      </c>
      <c r="AE24" s="7" t="str">
        <f t="shared" si="5"/>
        <v>ОК</v>
      </c>
      <c r="AF24" s="4"/>
      <c r="AG24" s="4"/>
      <c r="AH24" s="4"/>
    </row>
    <row r="25" spans="1:34" x14ac:dyDescent="0.25">
      <c r="A25" s="52">
        <v>15</v>
      </c>
      <c r="B25" s="38">
        <v>96.179299999999998</v>
      </c>
      <c r="C25" s="39">
        <v>2.0329000000000002</v>
      </c>
      <c r="D25" s="39">
        <v>0.62539999999999996</v>
      </c>
      <c r="E25" s="39">
        <v>0.1013</v>
      </c>
      <c r="F25" s="39">
        <v>9.3899999999999997E-2</v>
      </c>
      <c r="G25" s="39">
        <v>0</v>
      </c>
      <c r="H25" s="39">
        <v>1.83E-2</v>
      </c>
      <c r="I25" s="39">
        <v>1.26E-2</v>
      </c>
      <c r="J25" s="39">
        <v>1.2800000000000001E-2</v>
      </c>
      <c r="K25" s="39">
        <v>0</v>
      </c>
      <c r="L25" s="39">
        <v>0.74560000000000004</v>
      </c>
      <c r="M25" s="40">
        <v>0.15379999999999999</v>
      </c>
      <c r="N25" s="39">
        <v>0.69730000000000003</v>
      </c>
      <c r="O25" s="53">
        <v>8171.2788099999998</v>
      </c>
      <c r="P25" s="43">
        <v>34.178989999999999</v>
      </c>
      <c r="Q25" s="44">
        <f t="shared" si="1"/>
        <v>9.4941638888888882</v>
      </c>
      <c r="R25" s="45">
        <v>9049.0888699999996</v>
      </c>
      <c r="S25" s="43">
        <v>37.886725280915996</v>
      </c>
      <c r="T25" s="46">
        <f t="shared" si="2"/>
        <v>10.524090355809999</v>
      </c>
      <c r="U25" s="45">
        <f t="shared" si="3"/>
        <v>11891.938950988821</v>
      </c>
      <c r="V25" s="44">
        <v>49.789169999999999</v>
      </c>
      <c r="W25" s="43">
        <f t="shared" si="4"/>
        <v>13.830324999999998</v>
      </c>
      <c r="X25" s="55">
        <v>-23.1</v>
      </c>
      <c r="Y25" s="52"/>
      <c r="Z25" s="52"/>
      <c r="AA25" s="52"/>
      <c r="AB25" s="52"/>
      <c r="AC25" s="56">
        <v>6.5780000000000003</v>
      </c>
      <c r="AD25" s="6">
        <f t="shared" si="0"/>
        <v>99.999899999999997</v>
      </c>
      <c r="AE25" s="7" t="str">
        <f t="shared" si="5"/>
        <v xml:space="preserve"> </v>
      </c>
      <c r="AF25" s="4"/>
      <c r="AG25" s="4"/>
      <c r="AH25" s="4"/>
    </row>
    <row r="26" spans="1:34" x14ac:dyDescent="0.25">
      <c r="A26" s="52">
        <v>16</v>
      </c>
      <c r="B26" s="38">
        <v>96.163200000000003</v>
      </c>
      <c r="C26" s="39">
        <v>2.0409999999999999</v>
      </c>
      <c r="D26" s="39">
        <v>0.63029999999999997</v>
      </c>
      <c r="E26" s="39">
        <v>0.1027</v>
      </c>
      <c r="F26" s="39">
        <v>9.6100000000000005E-2</v>
      </c>
      <c r="G26" s="39">
        <v>0</v>
      </c>
      <c r="H26" s="39">
        <v>1.8800000000000001E-2</v>
      </c>
      <c r="I26" s="39">
        <v>1.3100000000000001E-2</v>
      </c>
      <c r="J26" s="39">
        <v>1.29E-2</v>
      </c>
      <c r="K26" s="39">
        <v>0</v>
      </c>
      <c r="L26" s="39">
        <v>0.74390000000000001</v>
      </c>
      <c r="M26" s="40">
        <v>0.154</v>
      </c>
      <c r="N26" s="39">
        <v>0.69750000000000001</v>
      </c>
      <c r="O26" s="53">
        <v>8171.75</v>
      </c>
      <c r="P26" s="43">
        <v>34.188249999999996</v>
      </c>
      <c r="Q26" s="44">
        <f t="shared" si="1"/>
        <v>9.4967361111111099</v>
      </c>
      <c r="R26" s="45">
        <v>9051.4550799999997</v>
      </c>
      <c r="S26" s="43">
        <v>37.896632128943999</v>
      </c>
      <c r="T26" s="46">
        <f t="shared" si="2"/>
        <v>10.52684225804</v>
      </c>
      <c r="U26" s="45">
        <f t="shared" si="3"/>
        <v>11893.422184006879</v>
      </c>
      <c r="V26" s="44">
        <v>49.795380000000002</v>
      </c>
      <c r="W26" s="43">
        <f t="shared" si="4"/>
        <v>13.832050000000001</v>
      </c>
      <c r="X26" s="55">
        <v>-23.1</v>
      </c>
      <c r="Y26" s="52"/>
      <c r="Z26" s="52"/>
      <c r="AA26" s="52"/>
      <c r="AB26" s="52"/>
      <c r="AC26" s="56">
        <v>6.1879999999999997</v>
      </c>
      <c r="AD26" s="6">
        <f t="shared" si="0"/>
        <v>100</v>
      </c>
      <c r="AE26" s="7" t="str">
        <f t="shared" si="5"/>
        <v>ОК</v>
      </c>
      <c r="AF26" s="4"/>
      <c r="AG26" s="4"/>
      <c r="AH26" s="4"/>
    </row>
    <row r="27" spans="1:34" x14ac:dyDescent="0.25">
      <c r="A27" s="52">
        <v>17</v>
      </c>
      <c r="B27" s="38">
        <v>96.161100000000005</v>
      </c>
      <c r="C27" s="39">
        <v>2.0493000000000001</v>
      </c>
      <c r="D27" s="39">
        <v>0.6351</v>
      </c>
      <c r="E27" s="39">
        <v>0.1036</v>
      </c>
      <c r="F27" s="39">
        <v>9.69E-2</v>
      </c>
      <c r="G27" s="39">
        <v>0</v>
      </c>
      <c r="H27" s="39">
        <v>1.8700000000000001E-2</v>
      </c>
      <c r="I27" s="39">
        <v>1.2999999999999999E-2</v>
      </c>
      <c r="J27" s="39">
        <v>1.34E-2</v>
      </c>
      <c r="K27" s="39">
        <v>0</v>
      </c>
      <c r="L27" s="39">
        <v>0.73099999999999998</v>
      </c>
      <c r="M27" s="40">
        <v>0.15390000000000001</v>
      </c>
      <c r="N27" s="39">
        <v>0.69750000000000001</v>
      </c>
      <c r="O27" s="53">
        <v>8172.55908</v>
      </c>
      <c r="P27" s="43">
        <v>34.199010000000001</v>
      </c>
      <c r="Q27" s="44">
        <f t="shared" si="1"/>
        <v>9.4997249999999998</v>
      </c>
      <c r="R27" s="45">
        <v>9054.2558599999993</v>
      </c>
      <c r="S27" s="43">
        <v>37.908358434648001</v>
      </c>
      <c r="T27" s="46">
        <f t="shared" si="2"/>
        <v>10.53009956518</v>
      </c>
      <c r="U27" s="45">
        <f t="shared" si="3"/>
        <v>11896.410146173688</v>
      </c>
      <c r="V27" s="44">
        <v>49.80789</v>
      </c>
      <c r="W27" s="43">
        <f t="shared" si="4"/>
        <v>13.835525000000001</v>
      </c>
      <c r="X27" s="55">
        <v>-23.1</v>
      </c>
      <c r="Y27" s="52"/>
      <c r="Z27" s="52"/>
      <c r="AA27" s="52"/>
      <c r="AB27" s="52"/>
      <c r="AC27" s="56">
        <v>5.9550000000000001</v>
      </c>
      <c r="AD27" s="6">
        <f t="shared" si="0"/>
        <v>100</v>
      </c>
      <c r="AE27" s="7" t="str">
        <f t="shared" si="5"/>
        <v>ОК</v>
      </c>
      <c r="AF27" s="4"/>
      <c r="AG27" s="4"/>
      <c r="AH27" s="4"/>
    </row>
    <row r="28" spans="1:34" x14ac:dyDescent="0.25">
      <c r="A28" s="52">
        <v>18</v>
      </c>
      <c r="B28" s="38">
        <v>96.144999999999996</v>
      </c>
      <c r="C28" s="39">
        <v>2.0606</v>
      </c>
      <c r="D28" s="39">
        <v>0.64059999999999995</v>
      </c>
      <c r="E28" s="39">
        <v>0.10349999999999999</v>
      </c>
      <c r="F28" s="39">
        <v>9.7100000000000006E-2</v>
      </c>
      <c r="G28" s="39">
        <v>0</v>
      </c>
      <c r="H28" s="39">
        <v>1.9800000000000002E-2</v>
      </c>
      <c r="I28" s="39">
        <v>1.43E-2</v>
      </c>
      <c r="J28" s="39">
        <v>1.3299999999999999E-2</v>
      </c>
      <c r="K28" s="39">
        <v>0</v>
      </c>
      <c r="L28" s="39">
        <v>0.72670000000000001</v>
      </c>
      <c r="M28" s="40">
        <v>0.15509999999999999</v>
      </c>
      <c r="N28" s="39">
        <v>0.69769999999999999</v>
      </c>
      <c r="O28" s="53">
        <v>8174.0581099999999</v>
      </c>
      <c r="P28" s="43">
        <v>34.208370000000002</v>
      </c>
      <c r="Q28" s="44">
        <f t="shared" si="1"/>
        <v>9.5023250000000008</v>
      </c>
      <c r="R28" s="45">
        <v>9056.6581999999999</v>
      </c>
      <c r="S28" s="43">
        <v>37.918416551759996</v>
      </c>
      <c r="T28" s="46">
        <f t="shared" si="2"/>
        <v>10.532893486599999</v>
      </c>
      <c r="U28" s="45">
        <f t="shared" si="3"/>
        <v>11898.029521352822</v>
      </c>
      <c r="V28" s="44">
        <v>49.81467</v>
      </c>
      <c r="W28" s="43">
        <f t="shared" si="4"/>
        <v>13.837408333333332</v>
      </c>
      <c r="X28" s="55">
        <v>-23.1</v>
      </c>
      <c r="Y28" s="52"/>
      <c r="Z28" s="52"/>
      <c r="AA28" s="52"/>
      <c r="AB28" s="52"/>
      <c r="AC28" s="56">
        <v>4.7930000000000001</v>
      </c>
      <c r="AD28" s="6">
        <f t="shared" si="0"/>
        <v>100</v>
      </c>
      <c r="AE28" s="7" t="str">
        <f t="shared" si="5"/>
        <v>ОК</v>
      </c>
      <c r="AF28" s="4"/>
      <c r="AG28" s="4"/>
      <c r="AH28" s="4"/>
    </row>
    <row r="29" spans="1:34" x14ac:dyDescent="0.25">
      <c r="A29" s="52">
        <v>19</v>
      </c>
      <c r="B29" s="38">
        <v>96.174599999999998</v>
      </c>
      <c r="C29" s="39">
        <v>2.0413999999999999</v>
      </c>
      <c r="D29" s="39">
        <v>0.6351</v>
      </c>
      <c r="E29" s="39">
        <v>0.10349999999999999</v>
      </c>
      <c r="F29" s="39">
        <v>9.74E-2</v>
      </c>
      <c r="G29" s="39">
        <v>0</v>
      </c>
      <c r="H29" s="39">
        <v>1.89E-2</v>
      </c>
      <c r="I29" s="39">
        <v>1.3100000000000001E-2</v>
      </c>
      <c r="J29" s="39">
        <v>1.3100000000000001E-2</v>
      </c>
      <c r="K29" s="39">
        <v>0</v>
      </c>
      <c r="L29" s="39">
        <v>0.72560000000000002</v>
      </c>
      <c r="M29" s="40">
        <v>0.15329999999999999</v>
      </c>
      <c r="N29" s="39">
        <v>0.69750000000000001</v>
      </c>
      <c r="O29" s="53">
        <v>8174.4912100000001</v>
      </c>
      <c r="P29" s="43">
        <v>34.199190000000002</v>
      </c>
      <c r="Q29" s="44">
        <f t="shared" si="1"/>
        <v>9.4997749999999996</v>
      </c>
      <c r="R29" s="45">
        <v>9054.3173800000004</v>
      </c>
      <c r="S29" s="43">
        <v>37.908616006584005</v>
      </c>
      <c r="T29" s="46">
        <f t="shared" si="2"/>
        <v>10.530171112940002</v>
      </c>
      <c r="U29" s="45">
        <f t="shared" si="3"/>
        <v>11897.126683863571</v>
      </c>
      <c r="V29" s="44">
        <v>49.810890000000001</v>
      </c>
      <c r="W29" s="43">
        <f t="shared" si="4"/>
        <v>13.836358333333333</v>
      </c>
      <c r="X29" s="55">
        <v>-23.1</v>
      </c>
      <c r="Y29" s="52"/>
      <c r="Z29" s="52"/>
      <c r="AA29" s="52"/>
      <c r="AB29" s="52"/>
      <c r="AC29" s="56">
        <v>4.0179999999999998</v>
      </c>
      <c r="AD29" s="6">
        <f t="shared" si="0"/>
        <v>99.999999999999972</v>
      </c>
      <c r="AE29" s="7" t="str">
        <f t="shared" si="5"/>
        <v>ОК</v>
      </c>
      <c r="AF29" s="4"/>
      <c r="AG29" s="4"/>
      <c r="AH29" s="4"/>
    </row>
    <row r="30" spans="1:34" x14ac:dyDescent="0.25">
      <c r="A30" s="52">
        <v>20</v>
      </c>
      <c r="B30" s="38">
        <v>96.202299999999994</v>
      </c>
      <c r="C30" s="39">
        <v>2.0219999999999998</v>
      </c>
      <c r="D30" s="39">
        <v>0.62849999999999995</v>
      </c>
      <c r="E30" s="39">
        <v>0.1027</v>
      </c>
      <c r="F30" s="39">
        <v>9.6699999999999994E-2</v>
      </c>
      <c r="G30" s="39">
        <v>0</v>
      </c>
      <c r="H30" s="39">
        <v>1.8800000000000001E-2</v>
      </c>
      <c r="I30" s="39">
        <v>1.3100000000000001E-2</v>
      </c>
      <c r="J30" s="39">
        <v>1.32E-2</v>
      </c>
      <c r="K30" s="39">
        <v>0</v>
      </c>
      <c r="L30" s="39">
        <v>0.72719999999999996</v>
      </c>
      <c r="M30" s="40">
        <v>0.1515</v>
      </c>
      <c r="N30" s="39">
        <v>0.69720000000000004</v>
      </c>
      <c r="O30" s="53">
        <v>8174.55908</v>
      </c>
      <c r="P30" s="43">
        <v>34.189570000000003</v>
      </c>
      <c r="Q30" s="44">
        <f t="shared" si="1"/>
        <v>9.4971027777777781</v>
      </c>
      <c r="R30" s="45">
        <v>9051.8554700000004</v>
      </c>
      <c r="S30" s="43">
        <v>37.898308481796001</v>
      </c>
      <c r="T30" s="46">
        <f t="shared" si="2"/>
        <v>10.52730791161</v>
      </c>
      <c r="U30" s="45">
        <f t="shared" si="3"/>
        <v>11895.875131365243</v>
      </c>
      <c r="V30" s="44">
        <v>49.80565</v>
      </c>
      <c r="W30" s="43">
        <f t="shared" si="4"/>
        <v>13.834902777777778</v>
      </c>
      <c r="X30" s="55">
        <v>-23.1</v>
      </c>
      <c r="Y30" s="52"/>
      <c r="Z30" s="52"/>
      <c r="AA30" s="52"/>
      <c r="AB30" s="52"/>
      <c r="AC30" s="56">
        <v>3.9740000000000002</v>
      </c>
      <c r="AD30" s="6">
        <f t="shared" si="0"/>
        <v>99.999999999999986</v>
      </c>
      <c r="AE30" s="7" t="str">
        <f t="shared" ref="AE30" si="6">IF(AD30=100,"ОК"," ")</f>
        <v>ОК</v>
      </c>
      <c r="AF30" s="4"/>
      <c r="AG30" s="4"/>
      <c r="AH30" s="4"/>
    </row>
    <row r="31" spans="1:34" x14ac:dyDescent="0.25">
      <c r="A31" s="52">
        <v>21</v>
      </c>
      <c r="B31" s="38">
        <v>96.199399999999997</v>
      </c>
      <c r="C31" s="39">
        <v>2.0246</v>
      </c>
      <c r="D31" s="39">
        <v>0.62729999999999997</v>
      </c>
      <c r="E31" s="39">
        <v>0.10249999999999999</v>
      </c>
      <c r="F31" s="39">
        <v>9.64E-2</v>
      </c>
      <c r="G31" s="39">
        <v>0</v>
      </c>
      <c r="H31" s="39">
        <v>1.9099999999999999E-2</v>
      </c>
      <c r="I31" s="39">
        <v>1.3599999999999999E-2</v>
      </c>
      <c r="J31" s="39">
        <v>1.3299999999999999E-2</v>
      </c>
      <c r="K31" s="39">
        <v>0</v>
      </c>
      <c r="L31" s="39">
        <v>0.72870000000000001</v>
      </c>
      <c r="M31" s="40">
        <v>0.15110000000000001</v>
      </c>
      <c r="N31" s="39">
        <v>0.69720000000000004</v>
      </c>
      <c r="O31" s="53">
        <v>8175.2641599999997</v>
      </c>
      <c r="P31" s="43">
        <v>34.190010000000001</v>
      </c>
      <c r="Q31" s="44">
        <f t="shared" si="1"/>
        <v>9.4972250000000003</v>
      </c>
      <c r="R31" s="45">
        <v>9051.9697300000007</v>
      </c>
      <c r="S31" s="43">
        <v>37.898786865564006</v>
      </c>
      <c r="T31" s="46">
        <f t="shared" si="2"/>
        <v>10.527440795990001</v>
      </c>
      <c r="U31" s="45">
        <f t="shared" si="3"/>
        <v>11895.848858316614</v>
      </c>
      <c r="V31" s="44">
        <v>49.805540000000001</v>
      </c>
      <c r="W31" s="43">
        <f t="shared" si="4"/>
        <v>13.834872222222222</v>
      </c>
      <c r="X31" s="55">
        <v>-23.1</v>
      </c>
      <c r="Y31" s="52"/>
      <c r="Z31" s="52"/>
      <c r="AA31" s="52"/>
      <c r="AB31" s="52"/>
      <c r="AC31" s="56">
        <v>4.577</v>
      </c>
      <c r="AD31" s="6">
        <f t="shared" si="0"/>
        <v>100.00000000000001</v>
      </c>
      <c r="AE31" s="7" t="str">
        <f t="shared" si="5"/>
        <v>ОК</v>
      </c>
      <c r="AF31" s="4"/>
      <c r="AG31" s="4"/>
      <c r="AH31" s="4"/>
    </row>
    <row r="32" spans="1:34" x14ac:dyDescent="0.25">
      <c r="A32" s="52">
        <v>22</v>
      </c>
      <c r="B32" s="38">
        <v>96.165099999999995</v>
      </c>
      <c r="C32" s="39">
        <v>2.0480999999999998</v>
      </c>
      <c r="D32" s="39">
        <v>0.63329999999999997</v>
      </c>
      <c r="E32" s="39">
        <v>0.10349999999999999</v>
      </c>
      <c r="F32" s="39">
        <v>9.74E-2</v>
      </c>
      <c r="G32" s="39">
        <v>0</v>
      </c>
      <c r="H32" s="39">
        <v>1.9300000000000001E-2</v>
      </c>
      <c r="I32" s="39">
        <v>1.37E-2</v>
      </c>
      <c r="J32" s="39">
        <v>1.34E-2</v>
      </c>
      <c r="K32" s="39">
        <v>0</v>
      </c>
      <c r="L32" s="39">
        <v>0.72670000000000001</v>
      </c>
      <c r="M32" s="40">
        <v>0.15559999999999999</v>
      </c>
      <c r="N32" s="39">
        <v>0.69750000000000001</v>
      </c>
      <c r="O32" s="53">
        <v>8177.4697299999998</v>
      </c>
      <c r="P32" s="43">
        <v>34.200330000000001</v>
      </c>
      <c r="Q32" s="44">
        <f t="shared" si="1"/>
        <v>9.5000916666666662</v>
      </c>
      <c r="R32" s="45">
        <v>9054.6025399999999</v>
      </c>
      <c r="S32" s="43">
        <v>37.909809914472</v>
      </c>
      <c r="T32" s="46">
        <f t="shared" si="2"/>
        <v>10.53050275402</v>
      </c>
      <c r="U32" s="45">
        <f t="shared" si="3"/>
        <v>11896.804241903124</v>
      </c>
      <c r="V32" s="44">
        <v>49.809539999999998</v>
      </c>
      <c r="W32" s="43">
        <f t="shared" si="4"/>
        <v>13.835983333333333</v>
      </c>
      <c r="X32" s="55">
        <v>-23.1</v>
      </c>
      <c r="Y32" s="52"/>
      <c r="Z32" s="52"/>
      <c r="AA32" s="52"/>
      <c r="AB32" s="52"/>
      <c r="AC32" s="56">
        <v>4.9260000000000002</v>
      </c>
      <c r="AD32" s="6">
        <f t="shared" si="0"/>
        <v>100.0001</v>
      </c>
      <c r="AE32" s="7" t="str">
        <f t="shared" si="5"/>
        <v xml:space="preserve"> </v>
      </c>
      <c r="AF32" s="4"/>
      <c r="AG32" s="4"/>
      <c r="AH32" s="4"/>
    </row>
    <row r="33" spans="1:34" x14ac:dyDescent="0.25">
      <c r="A33" s="52">
        <v>23</v>
      </c>
      <c r="B33" s="38">
        <v>95.484800000000007</v>
      </c>
      <c r="C33" s="39">
        <v>2.3593000000000002</v>
      </c>
      <c r="D33" s="39">
        <v>0.6956</v>
      </c>
      <c r="E33" s="39">
        <v>0.1104</v>
      </c>
      <c r="F33" s="39">
        <v>0.1148</v>
      </c>
      <c r="G33" s="39">
        <v>4.0000000000000002E-4</v>
      </c>
      <c r="H33" s="39">
        <v>2.52E-2</v>
      </c>
      <c r="I33" s="39">
        <v>1.8100000000000002E-2</v>
      </c>
      <c r="J33" s="39">
        <v>2.69E-2</v>
      </c>
      <c r="K33" s="39">
        <v>0</v>
      </c>
      <c r="L33" s="39">
        <v>0.78010000000000002</v>
      </c>
      <c r="M33" s="40">
        <v>0.3604</v>
      </c>
      <c r="N33" s="39">
        <v>0.70379999999999998</v>
      </c>
      <c r="O33" s="53">
        <v>8187.1323199999997</v>
      </c>
      <c r="P33" s="43">
        <v>34.277889999999999</v>
      </c>
      <c r="Q33" s="44">
        <f t="shared" si="1"/>
        <v>9.5216361111111105</v>
      </c>
      <c r="R33" s="45">
        <v>9073.6396499999992</v>
      </c>
      <c r="S33" s="43">
        <v>37.989514486619996</v>
      </c>
      <c r="T33" s="46">
        <f t="shared" si="2"/>
        <v>10.552642912949999</v>
      </c>
      <c r="U33" s="45">
        <f t="shared" si="3"/>
        <v>11868.355307155824</v>
      </c>
      <c r="V33" s="44">
        <v>49.690429999999999</v>
      </c>
      <c r="W33" s="43">
        <f t="shared" si="4"/>
        <v>13.802897222222221</v>
      </c>
      <c r="X33" s="55">
        <v>-23.1</v>
      </c>
      <c r="Y33" s="52"/>
      <c r="Z33" s="52"/>
      <c r="AA33" s="52"/>
      <c r="AB33" s="52"/>
      <c r="AC33" s="56">
        <v>5.43</v>
      </c>
      <c r="AD33" s="6">
        <f t="shared" si="0"/>
        <v>100.00000000000001</v>
      </c>
      <c r="AE33" s="7" t="str">
        <f>IF(AD33=100,"ОК"," ")</f>
        <v>ОК</v>
      </c>
      <c r="AF33" s="4"/>
      <c r="AG33" s="4"/>
      <c r="AH33" s="4"/>
    </row>
    <row r="34" spans="1:34" x14ac:dyDescent="0.25">
      <c r="A34" s="52">
        <v>24</v>
      </c>
      <c r="B34" s="38">
        <v>94.156199999999998</v>
      </c>
      <c r="C34" s="39">
        <v>2.9561999999999999</v>
      </c>
      <c r="D34" s="39">
        <v>0.79879999999999995</v>
      </c>
      <c r="E34" s="39">
        <v>0.1132</v>
      </c>
      <c r="F34" s="39">
        <v>0.13189999999999999</v>
      </c>
      <c r="G34" s="39">
        <v>1.1999999999999999E-3</v>
      </c>
      <c r="H34" s="39">
        <v>3.2199999999999999E-2</v>
      </c>
      <c r="I34" s="39">
        <v>2.46E-2</v>
      </c>
      <c r="J34" s="39">
        <v>4.19E-2</v>
      </c>
      <c r="K34" s="39">
        <v>0</v>
      </c>
      <c r="L34" s="39">
        <v>0.98399999999999999</v>
      </c>
      <c r="M34" s="40">
        <v>0.73580000000000001</v>
      </c>
      <c r="N34" s="39">
        <v>0.71509999999999996</v>
      </c>
      <c r="O34" s="53">
        <v>8194.2070299999996</v>
      </c>
      <c r="P34" s="43">
        <v>34.346879999999999</v>
      </c>
      <c r="Q34" s="44">
        <f t="shared" si="1"/>
        <v>9.5407999999999991</v>
      </c>
      <c r="R34" s="45">
        <v>9089.4882799999996</v>
      </c>
      <c r="S34" s="43">
        <v>38.055869530704001</v>
      </c>
      <c r="T34" s="46">
        <f t="shared" si="2"/>
        <v>10.57107486964</v>
      </c>
      <c r="U34" s="45">
        <f t="shared" si="3"/>
        <v>11794.427725231681</v>
      </c>
      <c r="V34" s="44">
        <v>49.38091</v>
      </c>
      <c r="W34" s="43">
        <f t="shared" si="4"/>
        <v>13.716919444444445</v>
      </c>
      <c r="X34" s="55">
        <v>-22.1</v>
      </c>
      <c r="Y34" s="52"/>
      <c r="Z34" s="52"/>
      <c r="AA34" s="52"/>
      <c r="AB34" s="52"/>
      <c r="AC34" s="56">
        <v>5.1820000000000004</v>
      </c>
      <c r="AD34" s="6">
        <f t="shared" si="0"/>
        <v>100</v>
      </c>
      <c r="AE34" s="7" t="str">
        <f t="shared" si="5"/>
        <v>ОК</v>
      </c>
      <c r="AF34" s="4"/>
      <c r="AG34" s="4"/>
      <c r="AH34" s="4"/>
    </row>
    <row r="35" spans="1:34" x14ac:dyDescent="0.25">
      <c r="A35" s="52">
        <v>25</v>
      </c>
      <c r="B35" s="38">
        <v>94.226500000000001</v>
      </c>
      <c r="C35" s="39">
        <v>2.9253</v>
      </c>
      <c r="D35" s="39">
        <v>0.79039999999999999</v>
      </c>
      <c r="E35" s="39">
        <v>0.1119</v>
      </c>
      <c r="F35" s="39">
        <v>0.12909999999999999</v>
      </c>
      <c r="G35" s="39">
        <v>1.1999999999999999E-3</v>
      </c>
      <c r="H35" s="39">
        <v>3.1E-2</v>
      </c>
      <c r="I35" s="39">
        <v>2.29E-2</v>
      </c>
      <c r="J35" s="39">
        <v>4.0300000000000002E-2</v>
      </c>
      <c r="K35" s="39">
        <v>0</v>
      </c>
      <c r="L35" s="39">
        <v>0.97640000000000005</v>
      </c>
      <c r="M35" s="40">
        <v>0.72099999999999997</v>
      </c>
      <c r="N35" s="39">
        <v>0.71440000000000003</v>
      </c>
      <c r="O35" s="53">
        <v>8195.3613299999997</v>
      </c>
      <c r="P35" s="43">
        <v>34.333370000000002</v>
      </c>
      <c r="Q35" s="44">
        <f t="shared" si="1"/>
        <v>9.5370472222222222</v>
      </c>
      <c r="R35" s="45">
        <v>9086.1074200000003</v>
      </c>
      <c r="S35" s="43">
        <v>38.041714546055999</v>
      </c>
      <c r="T35" s="46">
        <f t="shared" si="2"/>
        <v>10.567142929459999</v>
      </c>
      <c r="U35" s="45">
        <f t="shared" si="3"/>
        <v>11795.698385401738</v>
      </c>
      <c r="V35" s="44">
        <v>49.386229999999998</v>
      </c>
      <c r="W35" s="43">
        <f t="shared" si="4"/>
        <v>13.718397222222221</v>
      </c>
      <c r="X35" s="55">
        <v>-21</v>
      </c>
      <c r="Y35" s="52"/>
      <c r="Z35" s="52">
        <v>0.18</v>
      </c>
      <c r="AA35" s="52">
        <v>0.02</v>
      </c>
      <c r="AB35" s="52"/>
      <c r="AC35" s="56">
        <v>5.1929999999999996</v>
      </c>
      <c r="AD35" s="6">
        <f t="shared" si="0"/>
        <v>100.00000000000003</v>
      </c>
      <c r="AE35" s="7" t="str">
        <f t="shared" si="5"/>
        <v>ОК</v>
      </c>
      <c r="AF35" s="4"/>
      <c r="AG35" s="4"/>
      <c r="AH35" s="4"/>
    </row>
    <row r="36" spans="1:34" x14ac:dyDescent="0.25">
      <c r="A36" s="52">
        <v>26</v>
      </c>
      <c r="B36" s="38">
        <v>94.336600000000004</v>
      </c>
      <c r="C36" s="39">
        <v>2.8654999999999999</v>
      </c>
      <c r="D36" s="39">
        <v>0.77239999999999998</v>
      </c>
      <c r="E36" s="39">
        <v>0.1089</v>
      </c>
      <c r="F36" s="39">
        <v>0.1258</v>
      </c>
      <c r="G36" s="39">
        <v>1E-3</v>
      </c>
      <c r="H36" s="39">
        <v>3.0200000000000001E-2</v>
      </c>
      <c r="I36" s="39">
        <v>2.24E-2</v>
      </c>
      <c r="J36" s="39">
        <v>3.8899999999999997E-2</v>
      </c>
      <c r="K36" s="39">
        <v>0</v>
      </c>
      <c r="L36" s="39">
        <v>0.97209999999999996</v>
      </c>
      <c r="M36" s="40">
        <v>0.70209999999999995</v>
      </c>
      <c r="N36" s="39">
        <v>0.71340000000000003</v>
      </c>
      <c r="O36" s="53">
        <v>8196.7998000000007</v>
      </c>
      <c r="P36" s="43">
        <v>34.307510000000001</v>
      </c>
      <c r="Q36" s="44">
        <f t="shared" si="1"/>
        <v>9.5298638888888885</v>
      </c>
      <c r="R36" s="45">
        <v>9079.5605500000001</v>
      </c>
      <c r="S36" s="43">
        <v>38.014304110739999</v>
      </c>
      <c r="T36" s="46">
        <f t="shared" si="2"/>
        <v>10.559528919649999</v>
      </c>
      <c r="U36" s="45">
        <f t="shared" si="3"/>
        <v>11795.440431833382</v>
      </c>
      <c r="V36" s="44">
        <v>49.385150000000003</v>
      </c>
      <c r="W36" s="43">
        <f t="shared" si="4"/>
        <v>13.718097222222223</v>
      </c>
      <c r="X36" s="55">
        <v>-20.9</v>
      </c>
      <c r="Y36" s="52"/>
      <c r="Z36" s="52"/>
      <c r="AA36" s="52"/>
      <c r="AB36" s="52"/>
      <c r="AC36" s="56">
        <v>4.9660000000000002</v>
      </c>
      <c r="AD36" s="6">
        <f t="shared" si="0"/>
        <v>99.999900000000011</v>
      </c>
      <c r="AE36" s="7" t="str">
        <f t="shared" si="5"/>
        <v xml:space="preserve"> </v>
      </c>
      <c r="AF36" s="4"/>
      <c r="AG36" s="4"/>
      <c r="AH36" s="4"/>
    </row>
    <row r="37" spans="1:34" x14ac:dyDescent="0.25">
      <c r="A37" s="52">
        <v>27</v>
      </c>
      <c r="B37" s="38">
        <v>94.289000000000001</v>
      </c>
      <c r="C37" s="39">
        <v>2.8915000000000002</v>
      </c>
      <c r="D37" s="39">
        <v>0.77439999999999998</v>
      </c>
      <c r="E37" s="39">
        <v>0.109</v>
      </c>
      <c r="F37" s="39">
        <v>0.12709999999999999</v>
      </c>
      <c r="G37" s="39">
        <v>1.1000000000000001E-3</v>
      </c>
      <c r="H37" s="39">
        <v>3.0200000000000001E-2</v>
      </c>
      <c r="I37" s="39">
        <v>2.2800000000000001E-2</v>
      </c>
      <c r="J37" s="39">
        <v>3.9600000000000003E-2</v>
      </c>
      <c r="K37" s="39">
        <v>0</v>
      </c>
      <c r="L37" s="39">
        <v>0.97860000000000003</v>
      </c>
      <c r="M37" s="40">
        <v>0.71279999999999999</v>
      </c>
      <c r="N37" s="39">
        <v>0.71379999999999999</v>
      </c>
      <c r="O37" s="53">
        <v>8198.5058599999993</v>
      </c>
      <c r="P37" s="43">
        <v>34.312339999999999</v>
      </c>
      <c r="Q37" s="44">
        <f t="shared" si="1"/>
        <v>9.5312055555555553</v>
      </c>
      <c r="R37" s="45">
        <v>9080.7451199999996</v>
      </c>
      <c r="S37" s="43">
        <v>38.019263668416002</v>
      </c>
      <c r="T37" s="46">
        <f t="shared" si="2"/>
        <v>10.560906574560001</v>
      </c>
      <c r="U37" s="45">
        <f t="shared" si="3"/>
        <v>11793.699245246966</v>
      </c>
      <c r="V37" s="44">
        <v>49.377859999999998</v>
      </c>
      <c r="W37" s="43">
        <f t="shared" si="4"/>
        <v>13.716072222222222</v>
      </c>
      <c r="X37" s="55">
        <v>-20.6</v>
      </c>
      <c r="Y37" s="52"/>
      <c r="Z37" s="52"/>
      <c r="AA37" s="52"/>
      <c r="AB37" s="52"/>
      <c r="AC37" s="56">
        <v>5.327</v>
      </c>
      <c r="AD37" s="6">
        <f t="shared" si="0"/>
        <v>100.00009999999997</v>
      </c>
      <c r="AE37" s="7" t="str">
        <f t="shared" si="5"/>
        <v xml:space="preserve"> </v>
      </c>
      <c r="AF37" s="4"/>
      <c r="AG37" s="4"/>
      <c r="AH37" s="4"/>
    </row>
    <row r="38" spans="1:34" x14ac:dyDescent="0.25">
      <c r="A38" s="52">
        <v>28</v>
      </c>
      <c r="B38" s="38">
        <v>94.317899999999995</v>
      </c>
      <c r="C38" s="39">
        <v>2.8851</v>
      </c>
      <c r="D38" s="39">
        <v>0.77059999999999995</v>
      </c>
      <c r="E38" s="39">
        <v>0.1084</v>
      </c>
      <c r="F38" s="39">
        <v>0.1321</v>
      </c>
      <c r="G38" s="39">
        <v>1.1000000000000001E-3</v>
      </c>
      <c r="H38" s="39">
        <v>3.1E-2</v>
      </c>
      <c r="I38" s="39">
        <v>2.3199999999999998E-2</v>
      </c>
      <c r="J38" s="39">
        <v>3.7900000000000003E-2</v>
      </c>
      <c r="K38" s="39">
        <v>0</v>
      </c>
      <c r="L38" s="39">
        <v>0.98009999999999997</v>
      </c>
      <c r="M38" s="40">
        <v>0.68869999999999998</v>
      </c>
      <c r="N38" s="39">
        <v>0.71350000000000002</v>
      </c>
      <c r="O38" s="53">
        <v>8200.3847700000006</v>
      </c>
      <c r="P38" s="43">
        <v>34.318359999999998</v>
      </c>
      <c r="Q38" s="44">
        <f t="shared" si="1"/>
        <v>9.5328777777777773</v>
      </c>
      <c r="R38" s="45">
        <v>9082.3535200000006</v>
      </c>
      <c r="S38" s="43">
        <v>38.025997717536001</v>
      </c>
      <c r="T38" s="46">
        <f t="shared" si="2"/>
        <v>10.56277714376</v>
      </c>
      <c r="U38" s="45">
        <f t="shared" si="3"/>
        <v>11798.323301805674</v>
      </c>
      <c r="V38" s="44">
        <v>49.397219999999997</v>
      </c>
      <c r="W38" s="43">
        <f t="shared" si="4"/>
        <v>13.721449999999999</v>
      </c>
      <c r="X38" s="55">
        <v>-20.9</v>
      </c>
      <c r="Y38" s="52"/>
      <c r="Z38" s="52"/>
      <c r="AA38" s="52"/>
      <c r="AB38" s="52" t="s">
        <v>21</v>
      </c>
      <c r="AC38" s="56">
        <v>6.3220000000000001</v>
      </c>
      <c r="AD38" s="6">
        <f t="shared" si="0"/>
        <v>100.00009999999997</v>
      </c>
      <c r="AE38" s="7" t="str">
        <f t="shared" si="5"/>
        <v xml:space="preserve"> </v>
      </c>
      <c r="AF38" s="4"/>
      <c r="AG38" s="4"/>
      <c r="AH38" s="4"/>
    </row>
    <row r="39" spans="1:34" x14ac:dyDescent="0.25">
      <c r="A39" s="52">
        <v>29</v>
      </c>
      <c r="B39" s="38">
        <v>94.295100000000005</v>
      </c>
      <c r="C39" s="39">
        <v>2.8940999999999999</v>
      </c>
      <c r="D39" s="39">
        <v>0.77370000000000005</v>
      </c>
      <c r="E39" s="39">
        <v>0.109</v>
      </c>
      <c r="F39" s="39">
        <v>0.1338</v>
      </c>
      <c r="G39" s="39">
        <v>1.1999999999999999E-3</v>
      </c>
      <c r="H39" s="39">
        <v>3.2099999999999997E-2</v>
      </c>
      <c r="I39" s="39">
        <v>2.46E-2</v>
      </c>
      <c r="J39" s="39">
        <v>3.8199999999999998E-2</v>
      </c>
      <c r="K39" s="39">
        <v>0</v>
      </c>
      <c r="L39" s="39">
        <v>0.98329999999999995</v>
      </c>
      <c r="M39" s="40">
        <v>0.69089999999999996</v>
      </c>
      <c r="N39" s="39">
        <v>0.7137</v>
      </c>
      <c r="O39" s="53">
        <v>8201.6708999999992</v>
      </c>
      <c r="P39" s="43">
        <v>34.325499999999998</v>
      </c>
      <c r="Q39" s="44">
        <f t="shared" si="1"/>
        <v>9.5348611111111108</v>
      </c>
      <c r="R39" s="45">
        <v>9084.1660200000006</v>
      </c>
      <c r="S39" s="43">
        <v>38.033586292536</v>
      </c>
      <c r="T39" s="46">
        <f t="shared" si="2"/>
        <v>10.56488508126</v>
      </c>
      <c r="U39" s="45">
        <f t="shared" si="3"/>
        <v>11798.669628355785</v>
      </c>
      <c r="V39" s="44">
        <v>49.398670000000003</v>
      </c>
      <c r="W39" s="43">
        <f t="shared" si="4"/>
        <v>13.721852777777778</v>
      </c>
      <c r="X39" s="55">
        <v>-20.5</v>
      </c>
      <c r="Y39" s="52"/>
      <c r="Z39" s="52"/>
      <c r="AA39" s="52"/>
      <c r="AB39" s="52"/>
      <c r="AC39" s="56">
        <v>6.7649999999999997</v>
      </c>
      <c r="AD39" s="6">
        <f t="shared" si="0"/>
        <v>100</v>
      </c>
      <c r="AE39" s="7" t="str">
        <f t="shared" si="5"/>
        <v>ОК</v>
      </c>
      <c r="AF39" s="4"/>
      <c r="AG39" s="4"/>
      <c r="AH39" s="4"/>
    </row>
    <row r="40" spans="1:34" x14ac:dyDescent="0.25">
      <c r="A40" s="52">
        <v>30</v>
      </c>
      <c r="B40" s="38">
        <v>94.390299999999996</v>
      </c>
      <c r="C40" s="39">
        <v>2.8681999999999999</v>
      </c>
      <c r="D40" s="39">
        <v>0.77149999999999996</v>
      </c>
      <c r="E40" s="39">
        <v>0.1094</v>
      </c>
      <c r="F40" s="39">
        <v>0.13039999999999999</v>
      </c>
      <c r="G40" s="39">
        <v>8.9999999999999998E-4</v>
      </c>
      <c r="H40" s="39">
        <v>3.2599999999999997E-2</v>
      </c>
      <c r="I40" s="39">
        <v>2.5399999999999999E-2</v>
      </c>
      <c r="J40" s="39">
        <v>3.8699999999999998E-2</v>
      </c>
      <c r="K40" s="39">
        <v>0</v>
      </c>
      <c r="L40" s="39">
        <v>0.95509999999999995</v>
      </c>
      <c r="M40" s="40">
        <v>0.65329999999999999</v>
      </c>
      <c r="N40" s="39">
        <v>0.71289999999999998</v>
      </c>
      <c r="O40" s="53">
        <v>8203.6113299999997</v>
      </c>
      <c r="P40" s="43">
        <v>34.338760000000001</v>
      </c>
      <c r="Q40" s="44">
        <f t="shared" si="1"/>
        <v>9.5385444444444438</v>
      </c>
      <c r="R40" s="45">
        <v>9087.75684</v>
      </c>
      <c r="S40" s="43">
        <v>38.048620337712002</v>
      </c>
      <c r="T40" s="46">
        <f t="shared" si="2"/>
        <v>10.569061204920001</v>
      </c>
      <c r="U40" s="57">
        <f t="shared" si="3"/>
        <v>11809.737747205503</v>
      </c>
      <c r="V40" s="58">
        <v>49.445010000000003</v>
      </c>
      <c r="W40" s="59">
        <f t="shared" si="4"/>
        <v>13.734725000000001</v>
      </c>
      <c r="X40" s="60">
        <v>-20.2</v>
      </c>
      <c r="Y40" s="61"/>
      <c r="Z40" s="61"/>
      <c r="AA40" s="61"/>
      <c r="AB40" s="61"/>
      <c r="AC40" s="62">
        <v>6</v>
      </c>
      <c r="AD40" s="6">
        <f t="shared" si="0"/>
        <v>99.999800000000008</v>
      </c>
      <c r="AE40" s="7" t="str">
        <f t="shared" si="5"/>
        <v xml:space="preserve"> </v>
      </c>
      <c r="AF40" s="4"/>
      <c r="AG40" s="4"/>
      <c r="AH40" s="4"/>
    </row>
    <row r="41" spans="1:34" ht="15" customHeight="1" x14ac:dyDescent="0.25">
      <c r="A41" s="65" t="s">
        <v>39</v>
      </c>
      <c r="B41" s="65"/>
      <c r="C41" s="65"/>
      <c r="D41" s="65"/>
      <c r="E41" s="65"/>
      <c r="F41" s="65"/>
      <c r="G41" s="65"/>
      <c r="H41" s="65"/>
      <c r="I41" s="65" t="s">
        <v>6</v>
      </c>
      <c r="J41" s="65"/>
      <c r="K41" s="16">
        <v>2.3E-2</v>
      </c>
      <c r="L41" s="67" t="s">
        <v>7</v>
      </c>
      <c r="M41" s="68"/>
      <c r="N41" s="17">
        <v>1E-3</v>
      </c>
      <c r="O41" s="92">
        <f>SUMPRODUCT(O11:O40,AC11:AC40)/SUM(AC11:AC40)</f>
        <v>8177.8398625086265</v>
      </c>
      <c r="P41" s="90">
        <f>SUMPRODUCT(P11:P40,AC11:AC40)/SUM(AC11:AC40)</f>
        <v>34.23743096950237</v>
      </c>
      <c r="Q41" s="90">
        <f>SUMPRODUCT(Q11:Q40,AC11:AC40)/SUM(AC11:AC40)</f>
        <v>9.5103974915284368</v>
      </c>
      <c r="R41" s="92">
        <f>SUMPRODUCT(R11:R40,AC11:AC40)/SUM(AC11:AC40)</f>
        <v>9063.4190436680674</v>
      </c>
      <c r="S41" s="90">
        <f>SUMPRODUCT(S11:S40,AC11:AC40)/SUM(AC11:AC40)</f>
        <v>37.94672285202946</v>
      </c>
      <c r="T41" s="90">
        <f>SUMPRODUCT(T11:T40,AC11:AC40)/SUM(AC11:AC40)</f>
        <v>10.54075634778596</v>
      </c>
      <c r="U41" s="8"/>
      <c r="V41" s="9"/>
      <c r="W41" s="9"/>
      <c r="X41" s="9"/>
      <c r="Y41" s="9"/>
      <c r="Z41" s="9"/>
      <c r="AA41" s="9"/>
      <c r="AB41" s="9"/>
      <c r="AC41" s="9">
        <v>152.59399999999999</v>
      </c>
      <c r="AD41" s="6"/>
      <c r="AE41" s="7"/>
      <c r="AF41" s="4"/>
      <c r="AG41" s="4"/>
      <c r="AH41" s="4"/>
    </row>
    <row r="42" spans="1:34" ht="19.5" customHeight="1" x14ac:dyDescent="0.25">
      <c r="A42" s="10"/>
      <c r="B42" s="11"/>
      <c r="C42" s="11"/>
      <c r="D42" s="11"/>
      <c r="E42" s="11"/>
      <c r="F42" s="11"/>
      <c r="G42" s="11"/>
      <c r="H42" s="64" t="s">
        <v>3</v>
      </c>
      <c r="I42" s="64"/>
      <c r="J42" s="64"/>
      <c r="K42" s="64"/>
      <c r="L42" s="64"/>
      <c r="M42" s="64"/>
      <c r="N42" s="64"/>
      <c r="O42" s="93"/>
      <c r="P42" s="91"/>
      <c r="Q42" s="91"/>
      <c r="R42" s="93"/>
      <c r="S42" s="91"/>
      <c r="T42" s="91"/>
      <c r="U42" s="8"/>
      <c r="V42" s="11"/>
      <c r="W42" s="11"/>
      <c r="X42" s="11"/>
      <c r="Y42" s="11"/>
      <c r="Z42" s="11"/>
      <c r="AA42" s="11"/>
      <c r="AB42" s="11"/>
      <c r="AC42" s="12"/>
    </row>
    <row r="43" spans="1:34" ht="6" customHeight="1" x14ac:dyDescent="0.25"/>
    <row r="44" spans="1:34" x14ac:dyDescent="0.25">
      <c r="B44" s="2"/>
    </row>
    <row r="45" spans="1:34" ht="15.75" x14ac:dyDescent="0.25">
      <c r="A45" s="13"/>
      <c r="B45" s="14"/>
      <c r="C45" s="13"/>
      <c r="D45" s="13"/>
      <c r="E45" s="13"/>
      <c r="F45" s="14" t="s">
        <v>32</v>
      </c>
      <c r="G45" s="13"/>
      <c r="H45" s="13"/>
      <c r="I45" s="13"/>
      <c r="J45" s="13"/>
      <c r="K45" s="13"/>
      <c r="L45" s="13"/>
      <c r="M45" s="18"/>
      <c r="N45" s="18"/>
      <c r="O45" s="13" t="s">
        <v>34</v>
      </c>
      <c r="P45" s="13"/>
      <c r="Q45" s="13"/>
      <c r="R45" s="14"/>
      <c r="S45" s="13"/>
      <c r="T45" s="13"/>
      <c r="V45" s="3"/>
    </row>
    <row r="46" spans="1:34" ht="15.75" x14ac:dyDescent="0.25">
      <c r="A46" s="5"/>
      <c r="B46" s="2"/>
      <c r="C46" s="5"/>
      <c r="D46" s="5"/>
      <c r="E46" s="5"/>
      <c r="F46" s="14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5"/>
      <c r="S46" s="5"/>
      <c r="T46" s="5"/>
    </row>
    <row r="47" spans="1:34" ht="15.75" x14ac:dyDescent="0.25">
      <c r="A47" s="13"/>
      <c r="B47" s="14"/>
      <c r="C47" s="13"/>
      <c r="D47" s="13"/>
      <c r="E47" s="13"/>
      <c r="F47" s="14" t="s">
        <v>33</v>
      </c>
      <c r="G47" s="13"/>
      <c r="H47" s="13"/>
      <c r="I47" s="13"/>
      <c r="J47" s="13"/>
      <c r="K47" s="13"/>
      <c r="L47" s="13"/>
      <c r="M47" s="18"/>
      <c r="N47" s="18"/>
      <c r="O47" s="13" t="s">
        <v>35</v>
      </c>
      <c r="P47" s="13"/>
      <c r="Q47" s="13"/>
      <c r="R47" s="14"/>
      <c r="S47" s="13"/>
      <c r="T47" s="13"/>
      <c r="V47" s="3"/>
    </row>
    <row r="48" spans="1:34" ht="15.75" x14ac:dyDescent="0.25">
      <c r="A48" s="5"/>
      <c r="B48" s="2"/>
      <c r="C48" s="5"/>
      <c r="D48" s="5"/>
      <c r="E48" s="5"/>
      <c r="F48" s="14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5"/>
      <c r="S48" s="5"/>
      <c r="T48" s="5"/>
    </row>
    <row r="49" spans="1:22" ht="15.75" x14ac:dyDescent="0.25">
      <c r="A49" s="5"/>
      <c r="B49" s="14"/>
      <c r="C49" s="13"/>
      <c r="D49" s="13"/>
      <c r="E49" s="13"/>
      <c r="F49" s="14" t="s">
        <v>40</v>
      </c>
      <c r="G49" s="13"/>
      <c r="H49" s="13"/>
      <c r="I49" s="13"/>
      <c r="J49" s="13"/>
      <c r="K49" s="13"/>
      <c r="L49" s="13"/>
      <c r="M49" s="18"/>
      <c r="N49" s="15"/>
      <c r="O49" s="13" t="s">
        <v>41</v>
      </c>
      <c r="P49" s="13"/>
      <c r="Q49" s="13"/>
      <c r="R49" s="14"/>
      <c r="S49" s="13"/>
      <c r="T49" s="13"/>
      <c r="V49" s="3"/>
    </row>
  </sheetData>
  <sortState ref="O12:O40">
    <sortCondition ref="O11"/>
  </sortState>
  <mergeCells count="49"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W9:W10"/>
    <mergeCell ref="H42:N42"/>
    <mergeCell ref="I41:J41"/>
    <mergeCell ref="A41:H41"/>
    <mergeCell ref="P41:P42"/>
    <mergeCell ref="Q41:Q42"/>
    <mergeCell ref="L41:M41"/>
    <mergeCell ref="V9:V10"/>
    <mergeCell ref="O8:T8"/>
    <mergeCell ref="S41:S42"/>
    <mergeCell ref="T41:T42"/>
    <mergeCell ref="O41:O42"/>
    <mergeCell ref="R41:R42"/>
    <mergeCell ref="I1:W1"/>
    <mergeCell ref="I3:W3"/>
    <mergeCell ref="B7:M8"/>
    <mergeCell ref="O9:O10"/>
    <mergeCell ref="P9:P10"/>
    <mergeCell ref="Q9:Q10"/>
    <mergeCell ref="R9:R10"/>
    <mergeCell ref="I9:I10"/>
    <mergeCell ref="J9:J10"/>
    <mergeCell ref="K9:K10"/>
    <mergeCell ref="L9:L10"/>
    <mergeCell ref="M9:M10"/>
    <mergeCell ref="N7:W7"/>
    <mergeCell ref="S9:S10"/>
    <mergeCell ref="N8:N10"/>
    <mergeCell ref="U9:U10"/>
    <mergeCell ref="L5:M5"/>
    <mergeCell ref="L4:M4"/>
    <mergeCell ref="N4:O4"/>
    <mergeCell ref="Q4:R4"/>
    <mergeCell ref="I2:W2"/>
  </mergeCells>
  <printOptions verticalCentered="1"/>
  <pageMargins left="0.31496062992125984" right="0.31496062992125984" top="0.74803149606299213" bottom="0.35433070866141736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11.2016</vt:lpstr>
      <vt:lpstr>'11.2016'!Область_печати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Романык Ирина Евгеньевна</cp:lastModifiedBy>
  <cp:lastPrinted>2016-12-01T12:17:27Z</cp:lastPrinted>
  <dcterms:created xsi:type="dcterms:W3CDTF">2016-10-07T07:24:19Z</dcterms:created>
  <dcterms:modified xsi:type="dcterms:W3CDTF">2016-12-16T08:27:06Z</dcterms:modified>
</cp:coreProperties>
</file>