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2" i="4" l="1"/>
  <c r="T12" i="4"/>
  <c r="Q12" i="4"/>
  <c r="W25" i="4" l="1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30" i="4"/>
  <c r="T30" i="4"/>
  <c r="Q30" i="4"/>
  <c r="W29" i="4"/>
  <c r="T29" i="4"/>
  <c r="Q29" i="4"/>
  <c r="W28" i="4"/>
  <c r="T28" i="4"/>
  <c r="Q28" i="4"/>
  <c r="W27" i="4"/>
  <c r="T27" i="4"/>
  <c r="Q27" i="4"/>
  <c r="W40" i="4"/>
  <c r="W39" i="4"/>
  <c r="W38" i="4"/>
  <c r="W37" i="4"/>
  <c r="W36" i="4"/>
  <c r="W35" i="4"/>
  <c r="W34" i="4"/>
  <c r="W33" i="4"/>
  <c r="W32" i="4"/>
  <c r="T40" i="4"/>
  <c r="T39" i="4"/>
  <c r="T38" i="4"/>
  <c r="T37" i="4"/>
  <c r="T36" i="4"/>
  <c r="T35" i="4"/>
  <c r="T34" i="4"/>
  <c r="T33" i="4"/>
  <c r="T32" i="4"/>
  <c r="Q40" i="4"/>
  <c r="Q39" i="4"/>
  <c r="Q38" i="4"/>
  <c r="Q37" i="4"/>
  <c r="Q36" i="4"/>
  <c r="Q35" i="4"/>
  <c r="Q34" i="4"/>
  <c r="Q33" i="4"/>
  <c r="Q32" i="4"/>
  <c r="T26" i="4" l="1"/>
  <c r="W13" i="4"/>
  <c r="T13" i="4"/>
  <c r="Q13" i="4"/>
  <c r="W31" i="4" l="1"/>
  <c r="W26" i="4"/>
  <c r="W11" i="4"/>
  <c r="T31" i="4"/>
  <c r="T11" i="4"/>
  <c r="Q31" i="4"/>
  <c r="Q26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<sst xmlns="http://schemas.openxmlformats.org/spreadsheetml/2006/main" count="70" uniqueCount="62">
  <si>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</si>
  <si>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</si>
  <si>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</si>
  <si>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</si>
  <si>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</si>
  <si>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</si>
  <si>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</si>
  <si>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</si>
  <si>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</si>
  <si>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</si>
  <si>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</si>
  <si>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</si>
  <si>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</si>
  <si>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</si>
  <si>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</si>
  <si>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</si>
  <si>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</si>
  <si>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</si>
  <si>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</si>
  <si>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</si>
  <si>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</si>
  <si>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</si>
  <si>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</si>
  <si>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</si>
  <si>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</si>
  <si>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</si>
  <si>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</si>
  <si>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</si>
  <si>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</si>
  <si>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</si>
  <si>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</si>
  <si>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</si>
  <si>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</si>
  <si>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</si>
  <si>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</si>
  <si>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</si>
  <si>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</si>
  <si>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</si>
  <si>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</si>
  <si>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</si>
  <si>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</si>
  <si>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</si>
  <si>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</si>
  <si>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</si>
  <si>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</si>
  <si>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</si>
  <si>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</si>
  <si>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</si>
  <si>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</si>
  <si>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</si>
  <si>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</si>
  <si>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</si>
  <si>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</si>
  <si>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</si>
  <si>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</si>
  <si>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</si>
  <si>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</si>
  <si>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 xml:space="preserve"> Луганськ-Лисичанськ-Рубіжне</t>
    </r>
    <r>
      <rPr>
        <sz val="11"/>
        <color theme="1"/>
        <rFont val="Times New Roman"/>
        <family val="1"/>
        <charset val="204"/>
      </rPr>
      <t xml:space="preserve"> 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</si>
  <si>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 xml:space="preserve">ПАТ "Луганськгаз"  </t>
    </r>
    <r>
      <rPr>
        <sz val="11"/>
        <color theme="1"/>
        <rFont val="Times New Roman"/>
        <family val="1"/>
        <charset val="204"/>
      </rPr>
      <t xml:space="preserve">   по </t>
    </r>
    <r>
      <rPr>
        <b/>
        <u/>
        <sz val="11"/>
        <color theme="1"/>
        <rFont val="Times New Roman"/>
        <family val="1"/>
        <charset val="204"/>
      </rPr>
      <t xml:space="preserve"> ГРС Рубіжне </t>
    </r>
  </si>
  <si>
    <t>відс</t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</si>
  <si>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653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</si>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</sst>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2" fontId="2" fillId="0" borderId="1" xfId="0" applyNumberFormat="1" applyFont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>
      <alignment horizont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165" fontId="0" fillId="0" borderId="1" xfId="0" applyNumberFormat="1" applyBorder="1"/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C25" zoomScaleNormal="100" zoomScaleSheetLayoutView="100" workbookViewId="0">
      <selection activeCell="AB46" sqref="AB4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2" t="s">
        <v>20</v>
      </c>
      <c r="B1" s="42"/>
      <c r="C1" s="42"/>
      <c r="D1" s="42"/>
      <c r="E1" s="42"/>
      <c r="F1" s="42"/>
      <c r="G1" s="42"/>
      <c r="H1" s="42"/>
      <c r="K1" s="10"/>
      <c r="L1" s="10"/>
      <c r="M1" s="40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2" t="s">
        <v>54</v>
      </c>
      <c r="B2" s="42"/>
      <c r="C2" s="42"/>
      <c r="D2" s="42"/>
      <c r="E2" s="42"/>
      <c r="F2" s="42"/>
      <c r="G2" s="42"/>
      <c r="H2" s="42"/>
      <c r="I2" s="48"/>
      <c r="J2" s="48"/>
      <c r="K2" s="2"/>
      <c r="L2" s="105" t="s">
        <v>58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34" ht="13.5" customHeight="1" x14ac:dyDescent="0.25">
      <c r="A3" s="41" t="s">
        <v>55</v>
      </c>
      <c r="B3" s="42"/>
      <c r="C3" s="42"/>
      <c r="D3" s="42"/>
      <c r="E3" s="42"/>
      <c r="F3" s="42"/>
      <c r="G3" s="42"/>
      <c r="H3" s="42"/>
      <c r="I3" s="48"/>
      <c r="J3" s="48"/>
      <c r="K3" s="11"/>
      <c r="L3" s="10" t="s">
        <v>60</v>
      </c>
      <c r="M3" s="10"/>
      <c r="N3" s="43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4" x14ac:dyDescent="0.25">
      <c r="A4" s="42" t="s">
        <v>21</v>
      </c>
      <c r="B4" s="42"/>
      <c r="C4" s="42"/>
      <c r="D4" s="42"/>
      <c r="E4" s="42"/>
      <c r="F4" s="42"/>
      <c r="G4" s="42"/>
      <c r="H4" s="42"/>
      <c r="I4" s="48"/>
      <c r="K4" s="50" t="s">
        <v>57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34" x14ac:dyDescent="0.25">
      <c r="A5" s="42" t="s">
        <v>56</v>
      </c>
      <c r="B5" s="42"/>
      <c r="C5" s="42"/>
      <c r="D5" s="42"/>
      <c r="E5" s="42"/>
      <c r="F5" s="42"/>
      <c r="G5" s="42"/>
      <c r="H5" s="42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34" ht="5.25" customHeight="1" thickBot="1" x14ac:dyDescent="0.3"/>
    <row r="7" spans="1:34" ht="26.25" customHeight="1" thickBot="1" x14ac:dyDescent="0.3">
      <c r="A7" s="95" t="s">
        <v>0</v>
      </c>
      <c r="B7" s="97" t="s">
        <v>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97" t="s">
        <v>30</v>
      </c>
      <c r="O7" s="115"/>
      <c r="P7" s="115"/>
      <c r="Q7" s="115"/>
      <c r="R7" s="115"/>
      <c r="S7" s="115"/>
      <c r="T7" s="115"/>
      <c r="U7" s="115"/>
      <c r="V7" s="115"/>
      <c r="W7" s="116"/>
      <c r="X7" s="117" t="s">
        <v>25</v>
      </c>
      <c r="Y7" s="119" t="s">
        <v>2</v>
      </c>
      <c r="Z7" s="107" t="s">
        <v>17</v>
      </c>
      <c r="AA7" s="107" t="s">
        <v>18</v>
      </c>
      <c r="AB7" s="109" t="s">
        <v>19</v>
      </c>
      <c r="AC7" s="95" t="s">
        <v>16</v>
      </c>
    </row>
    <row r="8" spans="1:34" ht="16.5" customHeight="1" thickBot="1" x14ac:dyDescent="0.3">
      <c r="A8" s="96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112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118"/>
      <c r="Y8" s="120"/>
      <c r="Z8" s="108"/>
      <c r="AA8" s="108"/>
      <c r="AB8" s="110"/>
      <c r="AC8" s="111"/>
    </row>
    <row r="9" spans="1:34" ht="15" customHeight="1" x14ac:dyDescent="0.25">
      <c r="A9" s="96"/>
      <c r="B9" s="103" t="s">
        <v>33</v>
      </c>
      <c r="C9" s="75" t="s">
        <v>34</v>
      </c>
      <c r="D9" s="75" t="s">
        <v>35</v>
      </c>
      <c r="E9" s="75" t="s">
        <v>40</v>
      </c>
      <c r="F9" s="75" t="s">
        <v>41</v>
      </c>
      <c r="G9" s="75" t="s">
        <v>38</v>
      </c>
      <c r="H9" s="75" t="s">
        <v>42</v>
      </c>
      <c r="I9" s="75" t="s">
        <v>39</v>
      </c>
      <c r="J9" s="75" t="s">
        <v>37</v>
      </c>
      <c r="K9" s="75" t="s">
        <v>36</v>
      </c>
      <c r="L9" s="75" t="s">
        <v>43</v>
      </c>
      <c r="M9" s="77" t="s">
        <v>44</v>
      </c>
      <c r="N9" s="113"/>
      <c r="O9" s="121" t="s">
        <v>31</v>
      </c>
      <c r="P9" s="123" t="s">
        <v>10</v>
      </c>
      <c r="Q9" s="109" t="s">
        <v>11</v>
      </c>
      <c r="R9" s="103" t="s">
        <v>32</v>
      </c>
      <c r="S9" s="75" t="s">
        <v>12</v>
      </c>
      <c r="T9" s="77" t="s">
        <v>13</v>
      </c>
      <c r="U9" s="79" t="s">
        <v>27</v>
      </c>
      <c r="V9" s="75" t="s">
        <v>14</v>
      </c>
      <c r="W9" s="77" t="s">
        <v>15</v>
      </c>
      <c r="X9" s="118"/>
      <c r="Y9" s="120"/>
      <c r="Z9" s="108"/>
      <c r="AA9" s="108"/>
      <c r="AB9" s="110"/>
      <c r="AC9" s="111"/>
    </row>
    <row r="10" spans="1:34" ht="92.25" customHeight="1" x14ac:dyDescent="0.25">
      <c r="A10" s="96"/>
      <c r="B10" s="104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8"/>
      <c r="N10" s="114"/>
      <c r="O10" s="122"/>
      <c r="P10" s="124"/>
      <c r="Q10" s="110"/>
      <c r="R10" s="104"/>
      <c r="S10" s="76"/>
      <c r="T10" s="78"/>
      <c r="U10" s="80"/>
      <c r="V10" s="76"/>
      <c r="W10" s="78"/>
      <c r="X10" s="118"/>
      <c r="Y10" s="120"/>
      <c r="Z10" s="108"/>
      <c r="AA10" s="108"/>
      <c r="AB10" s="110"/>
      <c r="AC10" s="111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>
        <v>0.74670000000000003</v>
      </c>
      <c r="O11" s="35"/>
      <c r="P11" s="57">
        <v>34.549999999999997</v>
      </c>
      <c r="Q11" s="58">
        <f t="shared" ref="Q11" si="0">P11/3.6</f>
        <v>9.5972222222222214</v>
      </c>
      <c r="R11" s="59"/>
      <c r="S11" s="60">
        <v>38.25</v>
      </c>
      <c r="T11" s="58">
        <f t="shared" ref="T11:T40" si="1">S11/3.6</f>
        <v>10.625</v>
      </c>
      <c r="U11" s="61"/>
      <c r="V11" s="62">
        <v>48.55</v>
      </c>
      <c r="W11" s="58">
        <f t="shared" ref="W11:W40" si="2">V11/3.6</f>
        <v>13.486111111111111</v>
      </c>
      <c r="X11" s="18"/>
      <c r="Y11" s="15"/>
      <c r="Z11" s="15"/>
      <c r="AA11" s="15"/>
      <c r="AB11" s="67"/>
      <c r="AC11" s="69">
        <v>209.79900000000001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4">
        <v>0.747</v>
      </c>
      <c r="O12" s="15"/>
      <c r="P12" s="57">
        <v>34.549999999999997</v>
      </c>
      <c r="Q12" s="58">
        <f t="shared" ref="Q12" si="3">P12/3.6</f>
        <v>9.5972222222222214</v>
      </c>
      <c r="R12" s="59"/>
      <c r="S12" s="60">
        <v>38.25</v>
      </c>
      <c r="T12" s="58">
        <f t="shared" ref="T12" si="4">S12/3.6</f>
        <v>10.625</v>
      </c>
      <c r="U12" s="61"/>
      <c r="V12" s="62">
        <v>48.55</v>
      </c>
      <c r="W12" s="58">
        <f t="shared" ref="W12" si="5">V12/3.6</f>
        <v>13.486111111111111</v>
      </c>
      <c r="X12" s="18"/>
      <c r="Y12" s="15"/>
      <c r="Z12" s="15"/>
      <c r="AA12" s="15"/>
      <c r="AB12" s="67"/>
      <c r="AC12" s="69">
        <v>212.977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3">
        <v>90.695300000000003</v>
      </c>
      <c r="C13" s="53">
        <v>3.6758000000000002</v>
      </c>
      <c r="D13" s="53">
        <v>1.2222</v>
      </c>
      <c r="E13" s="53">
        <v>0.16700000000000001</v>
      </c>
      <c r="F13" s="53">
        <v>0.29509999999999997</v>
      </c>
      <c r="G13" s="53">
        <v>1.2200000000000001E-2</v>
      </c>
      <c r="H13" s="53">
        <v>7.2499999999999995E-2</v>
      </c>
      <c r="I13" s="53">
        <v>6.1899999999999997E-2</v>
      </c>
      <c r="J13" s="53">
        <v>0.1103</v>
      </c>
      <c r="K13" s="53">
        <v>9.9000000000000008E-3</v>
      </c>
      <c r="L13" s="53">
        <v>2.6591</v>
      </c>
      <c r="M13" s="53">
        <v>1.0186999999999999</v>
      </c>
      <c r="N13" s="53">
        <v>0.74729999999999996</v>
      </c>
      <c r="O13" s="15"/>
      <c r="P13" s="15">
        <v>34.44</v>
      </c>
      <c r="Q13" s="52">
        <f t="shared" ref="Q13" si="7">P13/3.6</f>
        <v>9.5666666666666664</v>
      </c>
      <c r="R13" s="15"/>
      <c r="S13" s="15">
        <v>38.14</v>
      </c>
      <c r="T13" s="52">
        <f t="shared" si="1"/>
        <v>10.594444444444445</v>
      </c>
      <c r="U13" s="15"/>
      <c r="V13" s="15">
        <v>48.52</v>
      </c>
      <c r="W13" s="52">
        <f t="shared" si="2"/>
        <v>13.477777777777778</v>
      </c>
      <c r="X13" s="18"/>
      <c r="Y13" s="15"/>
      <c r="Z13" s="15"/>
      <c r="AA13" s="15"/>
      <c r="AB13" s="67"/>
      <c r="AC13" s="69">
        <v>213.10400000000001</v>
      </c>
      <c r="AD13" s="12">
        <f t="shared" si="6"/>
        <v>100</v>
      </c>
      <c r="AE13" s="13" t="str">
        <f>IF(AD13=100,"ОК"," ")</f>
        <v>ОК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>
        <v>0.747</v>
      </c>
      <c r="O14" s="14"/>
      <c r="P14" s="57">
        <v>34.44</v>
      </c>
      <c r="Q14" s="63">
        <f t="shared" ref="Q14:Q25" si="8">P14/3.6</f>
        <v>9.5666666666666664</v>
      </c>
      <c r="R14" s="57"/>
      <c r="S14" s="57">
        <v>38.14</v>
      </c>
      <c r="T14" s="63">
        <f t="shared" ref="T14:T25" si="9">S14/3.6</f>
        <v>10.594444444444445</v>
      </c>
      <c r="U14" s="57"/>
      <c r="V14" s="57">
        <v>48.52</v>
      </c>
      <c r="W14" s="63">
        <f t="shared" ref="W14:W25" si="10">V14/3.6</f>
        <v>13.477777777777778</v>
      </c>
      <c r="X14" s="18"/>
      <c r="Y14" s="15"/>
      <c r="Z14" s="15"/>
      <c r="AA14" s="15"/>
      <c r="AB14" s="67"/>
      <c r="AC14" s="69">
        <v>205.042</v>
      </c>
      <c r="AD14" s="12">
        <f t="shared" si="6"/>
        <v>0</v>
      </c>
      <c r="AE14" s="13" t="str">
        <f t="shared" ref="AE14:AE41" si="11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4">
        <v>0.74680000000000002</v>
      </c>
      <c r="O15" s="14"/>
      <c r="P15" s="57">
        <v>34.44</v>
      </c>
      <c r="Q15" s="63">
        <f t="shared" si="8"/>
        <v>9.5666666666666664</v>
      </c>
      <c r="R15" s="57"/>
      <c r="S15" s="57">
        <v>38.14</v>
      </c>
      <c r="T15" s="63">
        <f t="shared" si="9"/>
        <v>10.594444444444445</v>
      </c>
      <c r="U15" s="57"/>
      <c r="V15" s="57">
        <v>48.52</v>
      </c>
      <c r="W15" s="63">
        <f t="shared" si="10"/>
        <v>13.477777777777778</v>
      </c>
      <c r="X15" s="18"/>
      <c r="Y15" s="15"/>
      <c r="Z15" s="15"/>
      <c r="AA15" s="15"/>
      <c r="AB15" s="67"/>
      <c r="AC15" s="69">
        <v>197.89500000000001</v>
      </c>
      <c r="AD15" s="12">
        <f t="shared" si="6"/>
        <v>0</v>
      </c>
      <c r="AE15" s="13" t="str">
        <f t="shared" si="11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4">
        <v>0.74760000000000004</v>
      </c>
      <c r="O16" s="14"/>
      <c r="P16" s="57">
        <v>34.44</v>
      </c>
      <c r="Q16" s="63">
        <f t="shared" si="8"/>
        <v>9.5666666666666664</v>
      </c>
      <c r="R16" s="57"/>
      <c r="S16" s="57">
        <v>38.14</v>
      </c>
      <c r="T16" s="63">
        <f t="shared" si="9"/>
        <v>10.594444444444445</v>
      </c>
      <c r="U16" s="57"/>
      <c r="V16" s="57">
        <v>48.52</v>
      </c>
      <c r="W16" s="63">
        <f t="shared" si="10"/>
        <v>13.477777777777778</v>
      </c>
      <c r="X16" s="18"/>
      <c r="Y16" s="15"/>
      <c r="Z16" s="15"/>
      <c r="AA16" s="15"/>
      <c r="AB16" s="67"/>
      <c r="AC16" s="69">
        <v>193.804</v>
      </c>
      <c r="AD16" s="12">
        <f t="shared" si="6"/>
        <v>0</v>
      </c>
      <c r="AE16" s="13" t="str">
        <f t="shared" si="11"/>
        <v xml:space="preserve"> </v>
      </c>
      <c r="AF16" s="7"/>
      <c r="AG16" s="7"/>
      <c r="AH16" s="7"/>
    </row>
    <row r="17" spans="1:34" x14ac:dyDescent="0.25">
      <c r="A17" s="25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0.74790000000000001</v>
      </c>
      <c r="O17" s="15"/>
      <c r="P17" s="57">
        <v>34.44</v>
      </c>
      <c r="Q17" s="63">
        <f t="shared" si="8"/>
        <v>9.5666666666666664</v>
      </c>
      <c r="R17" s="57"/>
      <c r="S17" s="57">
        <v>38.14</v>
      </c>
      <c r="T17" s="63">
        <f t="shared" si="9"/>
        <v>10.594444444444445</v>
      </c>
      <c r="U17" s="57"/>
      <c r="V17" s="57">
        <v>48.52</v>
      </c>
      <c r="W17" s="63">
        <f t="shared" si="10"/>
        <v>13.477777777777778</v>
      </c>
      <c r="X17" s="15"/>
      <c r="Y17" s="15"/>
      <c r="Z17" s="15"/>
      <c r="AA17" s="15"/>
      <c r="AB17" s="68"/>
      <c r="AC17" s="69">
        <v>152.68899999999999</v>
      </c>
      <c r="AD17" s="12">
        <f t="shared" si="6"/>
        <v>0</v>
      </c>
      <c r="AE17" s="13" t="str">
        <f t="shared" si="11"/>
        <v xml:space="preserve"> </v>
      </c>
      <c r="AF17" s="7"/>
      <c r="AG17" s="7"/>
      <c r="AH17" s="7"/>
    </row>
    <row r="18" spans="1:34" x14ac:dyDescent="0.25">
      <c r="A18" s="25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4">
        <v>0.74750000000000005</v>
      </c>
      <c r="O18" s="14"/>
      <c r="P18" s="57">
        <v>34.44</v>
      </c>
      <c r="Q18" s="63">
        <f t="shared" si="8"/>
        <v>9.5666666666666664</v>
      </c>
      <c r="R18" s="57"/>
      <c r="S18" s="57">
        <v>38.14</v>
      </c>
      <c r="T18" s="63">
        <f t="shared" si="9"/>
        <v>10.594444444444445</v>
      </c>
      <c r="U18" s="57"/>
      <c r="V18" s="57">
        <v>48.52</v>
      </c>
      <c r="W18" s="63">
        <f t="shared" si="10"/>
        <v>13.477777777777778</v>
      </c>
      <c r="X18" s="18"/>
      <c r="Y18" s="15"/>
      <c r="Z18" s="15"/>
      <c r="AA18" s="15"/>
      <c r="AB18" s="67"/>
      <c r="AC18" s="69">
        <v>135.82599999999999</v>
      </c>
      <c r="AD18" s="12">
        <f t="shared" si="6"/>
        <v>0</v>
      </c>
      <c r="AE18" s="13" t="str">
        <f t="shared" si="11"/>
        <v xml:space="preserve"> 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4">
        <v>0.74729999999999996</v>
      </c>
      <c r="O19" s="14"/>
      <c r="P19" s="57">
        <v>34.44</v>
      </c>
      <c r="Q19" s="63">
        <f t="shared" si="8"/>
        <v>9.5666666666666664</v>
      </c>
      <c r="R19" s="57"/>
      <c r="S19" s="57">
        <v>38.14</v>
      </c>
      <c r="T19" s="63">
        <f t="shared" si="9"/>
        <v>10.594444444444445</v>
      </c>
      <c r="U19" s="57"/>
      <c r="V19" s="57">
        <v>48.52</v>
      </c>
      <c r="W19" s="63">
        <f t="shared" si="10"/>
        <v>13.477777777777778</v>
      </c>
      <c r="X19" s="18">
        <v>-4.5</v>
      </c>
      <c r="Y19" s="15">
        <v>-2.8</v>
      </c>
      <c r="Z19" s="15"/>
      <c r="AA19" s="15"/>
      <c r="AB19" s="67"/>
      <c r="AC19" s="69">
        <v>108.13</v>
      </c>
      <c r="AD19" s="12">
        <f t="shared" si="6"/>
        <v>0</v>
      </c>
      <c r="AE19" s="13" t="str">
        <f t="shared" si="11"/>
        <v xml:space="preserve"> </v>
      </c>
      <c r="AF19" s="7"/>
      <c r="AG19" s="7"/>
      <c r="AH19" s="7"/>
    </row>
    <row r="20" spans="1:34" x14ac:dyDescent="0.25">
      <c r="A20" s="25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4">
        <v>0.747</v>
      </c>
      <c r="O20" s="14"/>
      <c r="P20" s="57">
        <v>34.44</v>
      </c>
      <c r="Q20" s="63">
        <f t="shared" si="8"/>
        <v>9.5666666666666664</v>
      </c>
      <c r="R20" s="57"/>
      <c r="S20" s="57">
        <v>38.14</v>
      </c>
      <c r="T20" s="63">
        <f t="shared" si="9"/>
        <v>10.594444444444445</v>
      </c>
      <c r="U20" s="57"/>
      <c r="V20" s="57">
        <v>48.52</v>
      </c>
      <c r="W20" s="63">
        <f t="shared" si="10"/>
        <v>13.477777777777778</v>
      </c>
      <c r="X20" s="18"/>
      <c r="Y20" s="15"/>
      <c r="Z20" s="15"/>
      <c r="AA20" s="15"/>
      <c r="AB20" s="67"/>
      <c r="AC20" s="69">
        <v>98.972999999999999</v>
      </c>
      <c r="AD20" s="12">
        <f t="shared" si="6"/>
        <v>0</v>
      </c>
      <c r="AE20" s="13" t="str">
        <f t="shared" si="11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4">
        <v>0.74650000000000005</v>
      </c>
      <c r="O21" s="14"/>
      <c r="P21" s="57">
        <v>34.44</v>
      </c>
      <c r="Q21" s="63">
        <f t="shared" si="8"/>
        <v>9.5666666666666664</v>
      </c>
      <c r="R21" s="57"/>
      <c r="S21" s="57">
        <v>38.14</v>
      </c>
      <c r="T21" s="63">
        <f t="shared" si="9"/>
        <v>10.594444444444445</v>
      </c>
      <c r="U21" s="57"/>
      <c r="V21" s="57">
        <v>48.52</v>
      </c>
      <c r="W21" s="63">
        <f t="shared" si="10"/>
        <v>13.477777777777778</v>
      </c>
      <c r="X21" s="18"/>
      <c r="Y21" s="15"/>
      <c r="Z21" s="15"/>
      <c r="AA21" s="15"/>
      <c r="AB21" s="67"/>
      <c r="AC21" s="69">
        <v>155.81399999999999</v>
      </c>
      <c r="AD21" s="12">
        <f t="shared" si="6"/>
        <v>0</v>
      </c>
      <c r="AE21" s="13" t="str">
        <f t="shared" si="11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>
        <v>0.74639999999999995</v>
      </c>
      <c r="O22" s="14"/>
      <c r="P22" s="57">
        <v>34.44</v>
      </c>
      <c r="Q22" s="63">
        <f t="shared" si="8"/>
        <v>9.5666666666666664</v>
      </c>
      <c r="R22" s="57"/>
      <c r="S22" s="57">
        <v>38.14</v>
      </c>
      <c r="T22" s="63">
        <f t="shared" si="9"/>
        <v>10.594444444444445</v>
      </c>
      <c r="U22" s="57"/>
      <c r="V22" s="57">
        <v>48.52</v>
      </c>
      <c r="W22" s="63">
        <f t="shared" si="10"/>
        <v>13.477777777777778</v>
      </c>
      <c r="X22" s="18"/>
      <c r="Y22" s="15"/>
      <c r="Z22" s="15"/>
      <c r="AA22" s="15"/>
      <c r="AB22" s="67"/>
      <c r="AC22" s="69">
        <v>173.65899999999999</v>
      </c>
      <c r="AD22" s="12">
        <f t="shared" si="6"/>
        <v>0</v>
      </c>
      <c r="AE22" s="13" t="str">
        <f t="shared" si="11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4">
        <v>0.74670000000000003</v>
      </c>
      <c r="O23" s="14"/>
      <c r="P23" s="57">
        <v>34.44</v>
      </c>
      <c r="Q23" s="63">
        <f t="shared" si="8"/>
        <v>9.5666666666666664</v>
      </c>
      <c r="R23" s="57"/>
      <c r="S23" s="57">
        <v>38.14</v>
      </c>
      <c r="T23" s="63">
        <f t="shared" si="9"/>
        <v>10.594444444444445</v>
      </c>
      <c r="U23" s="57"/>
      <c r="V23" s="57">
        <v>48.52</v>
      </c>
      <c r="W23" s="63">
        <f t="shared" si="10"/>
        <v>13.477777777777778</v>
      </c>
      <c r="X23" s="18"/>
      <c r="Y23" s="15"/>
      <c r="Z23" s="15"/>
      <c r="AA23" s="15"/>
      <c r="AB23" s="67"/>
      <c r="AC23" s="69">
        <v>187.66900000000001</v>
      </c>
      <c r="AD23" s="12">
        <f t="shared" si="6"/>
        <v>0</v>
      </c>
      <c r="AE23" s="13" t="str">
        <f t="shared" si="11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4">
        <v>0.74650000000000005</v>
      </c>
      <c r="O24" s="14"/>
      <c r="P24" s="57">
        <v>34.44</v>
      </c>
      <c r="Q24" s="63">
        <f t="shared" si="8"/>
        <v>9.5666666666666664</v>
      </c>
      <c r="R24" s="57"/>
      <c r="S24" s="57">
        <v>38.14</v>
      </c>
      <c r="T24" s="63">
        <f t="shared" si="9"/>
        <v>10.594444444444445</v>
      </c>
      <c r="U24" s="57"/>
      <c r="V24" s="57">
        <v>48.52</v>
      </c>
      <c r="W24" s="63">
        <f t="shared" si="10"/>
        <v>13.477777777777778</v>
      </c>
      <c r="X24" s="18"/>
      <c r="Y24" s="15"/>
      <c r="Z24" s="15"/>
      <c r="AA24" s="15"/>
      <c r="AB24" s="67"/>
      <c r="AC24" s="69">
        <v>181.803</v>
      </c>
      <c r="AD24" s="12">
        <f t="shared" si="6"/>
        <v>0</v>
      </c>
      <c r="AE24" s="13" t="str">
        <f t="shared" si="11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4">
        <v>0.74619999999999997</v>
      </c>
      <c r="O25" s="14"/>
      <c r="P25" s="57">
        <v>34.44</v>
      </c>
      <c r="Q25" s="63">
        <f t="shared" si="8"/>
        <v>9.5666666666666664</v>
      </c>
      <c r="R25" s="57"/>
      <c r="S25" s="57">
        <v>38.14</v>
      </c>
      <c r="T25" s="63">
        <f t="shared" si="9"/>
        <v>10.594444444444445</v>
      </c>
      <c r="U25" s="57"/>
      <c r="V25" s="57">
        <v>48.52</v>
      </c>
      <c r="W25" s="63">
        <f t="shared" si="10"/>
        <v>13.477777777777778</v>
      </c>
      <c r="X25" s="18"/>
      <c r="Y25" s="15"/>
      <c r="Z25" s="15"/>
      <c r="AA25" s="15"/>
      <c r="AB25" s="67"/>
      <c r="AC25" s="69">
        <v>197.53299999999999</v>
      </c>
      <c r="AD25" s="12">
        <f t="shared" si="6"/>
        <v>0</v>
      </c>
      <c r="AE25" s="13" t="str">
        <f t="shared" si="11"/>
        <v xml:space="preserve"> </v>
      </c>
      <c r="AF25" s="7"/>
      <c r="AG25" s="7"/>
      <c r="AH25" s="7"/>
    </row>
    <row r="26" spans="1:34" x14ac:dyDescent="0.25">
      <c r="A26" s="25">
        <v>16</v>
      </c>
      <c r="B26" s="9">
        <v>90.626599999999996</v>
      </c>
      <c r="C26" s="9">
        <v>3.6657000000000002</v>
      </c>
      <c r="D26" s="9">
        <v>1.2146999999999999</v>
      </c>
      <c r="E26" s="9">
        <v>0.16489999999999999</v>
      </c>
      <c r="F26" s="9">
        <v>0.2923</v>
      </c>
      <c r="G26" s="9">
        <v>7.3000000000000001E-3</v>
      </c>
      <c r="H26" s="9">
        <v>7.9100000000000004E-2</v>
      </c>
      <c r="I26" s="9">
        <v>7.1300000000000002E-2</v>
      </c>
      <c r="J26" s="9">
        <v>0.1666</v>
      </c>
      <c r="K26" s="9">
        <v>9.7000000000000003E-3</v>
      </c>
      <c r="L26" s="9">
        <v>2.6288</v>
      </c>
      <c r="M26" s="9">
        <v>1.073</v>
      </c>
      <c r="N26" s="24">
        <v>0.74570000000000003</v>
      </c>
      <c r="O26" s="14"/>
      <c r="P26" s="15">
        <v>34.51</v>
      </c>
      <c r="Q26" s="34">
        <f t="shared" ref="Q26:Q40" si="12">P26/3.6</f>
        <v>9.5861111111111104</v>
      </c>
      <c r="R26" s="46"/>
      <c r="S26" s="15">
        <v>38.21</v>
      </c>
      <c r="T26" s="52">
        <f t="shared" si="1"/>
        <v>10.613888888888889</v>
      </c>
      <c r="U26" s="47"/>
      <c r="V26" s="15">
        <v>48.54</v>
      </c>
      <c r="W26" s="34">
        <f t="shared" si="2"/>
        <v>13.483333333333333</v>
      </c>
      <c r="X26" s="18">
        <v>-3.4</v>
      </c>
      <c r="Y26" s="15">
        <v>-2.9</v>
      </c>
      <c r="Z26" s="15">
        <v>0.1</v>
      </c>
      <c r="AA26" s="15">
        <v>6</v>
      </c>
      <c r="AB26" s="67" t="s">
        <v>59</v>
      </c>
      <c r="AC26" s="69">
        <v>218.23699999999999</v>
      </c>
      <c r="AD26" s="12">
        <f t="shared" si="6"/>
        <v>99.999999999999972</v>
      </c>
      <c r="AE26" s="13" t="str">
        <f t="shared" si="11"/>
        <v>ОК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>
        <v>0.74560000000000004</v>
      </c>
      <c r="O27" s="14"/>
      <c r="P27" s="57">
        <v>34.51</v>
      </c>
      <c r="Q27" s="64">
        <f t="shared" ref="Q27:Q30" si="13">P27/3.6</f>
        <v>9.5861111111111104</v>
      </c>
      <c r="R27" s="65"/>
      <c r="S27" s="57">
        <v>38.21</v>
      </c>
      <c r="T27" s="63">
        <f t="shared" ref="T27:T30" si="14">S27/3.6</f>
        <v>10.613888888888889</v>
      </c>
      <c r="U27" s="66"/>
      <c r="V27" s="57">
        <v>48.54</v>
      </c>
      <c r="W27" s="64">
        <f t="shared" ref="W27:W30" si="15">V27/3.6</f>
        <v>13.483333333333333</v>
      </c>
      <c r="X27" s="18"/>
      <c r="Y27" s="15"/>
      <c r="Z27" s="15"/>
      <c r="AA27" s="15"/>
      <c r="AB27" s="67"/>
      <c r="AC27" s="69">
        <v>241.74</v>
      </c>
      <c r="AD27" s="12">
        <f t="shared" si="6"/>
        <v>0</v>
      </c>
      <c r="AE27" s="13" t="str">
        <f t="shared" si="11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4">
        <v>0.74580000000000002</v>
      </c>
      <c r="O28" s="14"/>
      <c r="P28" s="57">
        <v>34.51</v>
      </c>
      <c r="Q28" s="64">
        <f t="shared" si="13"/>
        <v>9.5861111111111104</v>
      </c>
      <c r="R28" s="65"/>
      <c r="S28" s="57">
        <v>38.21</v>
      </c>
      <c r="T28" s="63">
        <f t="shared" si="14"/>
        <v>10.613888888888889</v>
      </c>
      <c r="U28" s="66"/>
      <c r="V28" s="57">
        <v>48.54</v>
      </c>
      <c r="W28" s="64">
        <f t="shared" si="15"/>
        <v>13.483333333333333</v>
      </c>
      <c r="X28" s="18"/>
      <c r="Y28" s="15"/>
      <c r="Z28" s="15"/>
      <c r="AA28" s="15"/>
      <c r="AB28" s="67"/>
      <c r="AC28" s="69">
        <v>247.23</v>
      </c>
      <c r="AD28" s="12">
        <f t="shared" si="6"/>
        <v>0</v>
      </c>
      <c r="AE28" s="13" t="str">
        <f t="shared" si="11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4">
        <v>0.74580000000000002</v>
      </c>
      <c r="O29" s="14"/>
      <c r="P29" s="57">
        <v>34.51</v>
      </c>
      <c r="Q29" s="64">
        <f t="shared" si="13"/>
        <v>9.5861111111111104</v>
      </c>
      <c r="R29" s="65"/>
      <c r="S29" s="57">
        <v>38.21</v>
      </c>
      <c r="T29" s="63">
        <f t="shared" si="14"/>
        <v>10.613888888888889</v>
      </c>
      <c r="U29" s="66"/>
      <c r="V29" s="57">
        <v>48.54</v>
      </c>
      <c r="W29" s="64">
        <f t="shared" si="15"/>
        <v>13.483333333333333</v>
      </c>
      <c r="X29" s="18"/>
      <c r="Y29" s="15"/>
      <c r="Z29" s="15"/>
      <c r="AA29" s="15"/>
      <c r="AB29" s="67"/>
      <c r="AC29" s="69">
        <v>246.94</v>
      </c>
      <c r="AD29" s="12">
        <f t="shared" si="6"/>
        <v>0</v>
      </c>
      <c r="AE29" s="13" t="str">
        <f t="shared" si="11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4">
        <v>0.74560000000000004</v>
      </c>
      <c r="O30" s="14"/>
      <c r="P30" s="57">
        <v>34.51</v>
      </c>
      <c r="Q30" s="64">
        <f t="shared" si="13"/>
        <v>9.5861111111111104</v>
      </c>
      <c r="R30" s="65"/>
      <c r="S30" s="57">
        <v>38.21</v>
      </c>
      <c r="T30" s="63">
        <f t="shared" si="14"/>
        <v>10.613888888888889</v>
      </c>
      <c r="U30" s="66"/>
      <c r="V30" s="57">
        <v>48.54</v>
      </c>
      <c r="W30" s="64">
        <f t="shared" si="15"/>
        <v>13.483333333333333</v>
      </c>
      <c r="X30" s="18"/>
      <c r="Y30" s="15"/>
      <c r="Z30" s="15"/>
      <c r="AA30" s="15"/>
      <c r="AB30" s="67"/>
      <c r="AC30" s="69">
        <v>258.67200000000003</v>
      </c>
      <c r="AD30" s="12">
        <f t="shared" si="6"/>
        <v>0</v>
      </c>
      <c r="AE30" s="13" t="str">
        <f t="shared" si="11"/>
        <v xml:space="preserve"> </v>
      </c>
      <c r="AF30" s="7"/>
      <c r="AG30" s="7"/>
      <c r="AH30" s="7"/>
    </row>
    <row r="31" spans="1:34" x14ac:dyDescent="0.25">
      <c r="A31" s="25">
        <v>21</v>
      </c>
      <c r="B31" s="53">
        <v>90.367999999999995</v>
      </c>
      <c r="C31" s="53">
        <v>3.8104</v>
      </c>
      <c r="D31" s="53">
        <v>1.2707999999999999</v>
      </c>
      <c r="E31" s="53">
        <v>0.1613</v>
      </c>
      <c r="F31" s="53">
        <v>0.32800000000000001</v>
      </c>
      <c r="G31" s="53">
        <v>1.1299999999999999E-2</v>
      </c>
      <c r="H31" s="53">
        <v>0.1002</v>
      </c>
      <c r="I31" s="53">
        <v>9.1499999999999998E-2</v>
      </c>
      <c r="J31" s="53">
        <v>0.1137</v>
      </c>
      <c r="K31" s="53">
        <v>0.01</v>
      </c>
      <c r="L31" s="53">
        <v>2.726</v>
      </c>
      <c r="M31" s="53">
        <v>1.0087999999999999</v>
      </c>
      <c r="N31" s="53">
        <v>0.74519999999999997</v>
      </c>
      <c r="O31" s="14"/>
      <c r="P31" s="15">
        <v>34.57</v>
      </c>
      <c r="Q31" s="54">
        <f t="shared" si="12"/>
        <v>9.6027777777777779</v>
      </c>
      <c r="R31" s="46"/>
      <c r="S31" s="55">
        <v>38.270000000000003</v>
      </c>
      <c r="T31" s="54">
        <f t="shared" si="1"/>
        <v>10.630555555555556</v>
      </c>
      <c r="U31" s="56"/>
      <c r="V31" s="55">
        <v>48.57</v>
      </c>
      <c r="W31" s="54">
        <f t="shared" si="2"/>
        <v>13.491666666666667</v>
      </c>
      <c r="X31" s="18">
        <v>-3.8</v>
      </c>
      <c r="Y31" s="15">
        <v>-2.2000000000000002</v>
      </c>
      <c r="Z31" s="15"/>
      <c r="AA31" s="15"/>
      <c r="AB31" s="67"/>
      <c r="AC31" s="69">
        <v>262.54500000000002</v>
      </c>
      <c r="AD31" s="12">
        <f t="shared" si="6"/>
        <v>99.999999999999986</v>
      </c>
      <c r="AE31" s="13" t="str">
        <f t="shared" si="11"/>
        <v>ОК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4">
        <v>0.74550000000000005</v>
      </c>
      <c r="O32" s="14"/>
      <c r="P32" s="57">
        <v>34.57</v>
      </c>
      <c r="Q32" s="64">
        <f t="shared" si="12"/>
        <v>9.6027777777777779</v>
      </c>
      <c r="R32" s="65"/>
      <c r="S32" s="57">
        <v>38.270000000000003</v>
      </c>
      <c r="T32" s="64">
        <f t="shared" si="1"/>
        <v>10.630555555555556</v>
      </c>
      <c r="U32" s="66"/>
      <c r="V32" s="57">
        <v>48.57</v>
      </c>
      <c r="W32" s="64">
        <f t="shared" si="2"/>
        <v>13.491666666666667</v>
      </c>
      <c r="X32" s="18"/>
      <c r="Y32" s="15"/>
      <c r="Z32" s="15"/>
      <c r="AA32" s="15"/>
      <c r="AB32" s="67"/>
      <c r="AC32" s="69">
        <v>269.53699999999998</v>
      </c>
      <c r="AD32" s="12">
        <f t="shared" si="6"/>
        <v>0</v>
      </c>
      <c r="AE32" s="13" t="str">
        <f t="shared" si="11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>
        <v>0.74519999999999997</v>
      </c>
      <c r="O33" s="14"/>
      <c r="P33" s="57">
        <v>34.57</v>
      </c>
      <c r="Q33" s="64">
        <f t="shared" si="12"/>
        <v>9.6027777777777779</v>
      </c>
      <c r="R33" s="65"/>
      <c r="S33" s="57">
        <v>38.270000000000003</v>
      </c>
      <c r="T33" s="64">
        <f t="shared" si="1"/>
        <v>10.630555555555556</v>
      </c>
      <c r="U33" s="66"/>
      <c r="V33" s="57">
        <v>48.57</v>
      </c>
      <c r="W33" s="64">
        <f t="shared" si="2"/>
        <v>13.491666666666667</v>
      </c>
      <c r="X33" s="18"/>
      <c r="Y33" s="15"/>
      <c r="Z33" s="15"/>
      <c r="AA33" s="15"/>
      <c r="AB33" s="67"/>
      <c r="AC33" s="69">
        <v>270.03399999999999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4">
        <v>0.74570000000000003</v>
      </c>
      <c r="O34" s="14"/>
      <c r="P34" s="57">
        <v>34.57</v>
      </c>
      <c r="Q34" s="64">
        <f t="shared" si="12"/>
        <v>9.6027777777777779</v>
      </c>
      <c r="R34" s="65"/>
      <c r="S34" s="57">
        <v>38.270000000000003</v>
      </c>
      <c r="T34" s="64">
        <f t="shared" si="1"/>
        <v>10.630555555555556</v>
      </c>
      <c r="U34" s="66"/>
      <c r="V34" s="57">
        <v>48.57</v>
      </c>
      <c r="W34" s="64">
        <f t="shared" si="2"/>
        <v>13.491666666666667</v>
      </c>
      <c r="X34" s="18"/>
      <c r="Y34" s="15"/>
      <c r="Z34" s="15"/>
      <c r="AA34" s="15"/>
      <c r="AB34" s="67"/>
      <c r="AC34" s="69">
        <v>260.11599999999999</v>
      </c>
      <c r="AD34" s="12">
        <f t="shared" si="6"/>
        <v>0</v>
      </c>
      <c r="AE34" s="13" t="str">
        <f t="shared" si="11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4">
        <v>0.74519999999999997</v>
      </c>
      <c r="O35" s="14"/>
      <c r="P35" s="57">
        <v>34.57</v>
      </c>
      <c r="Q35" s="64">
        <f t="shared" si="12"/>
        <v>9.6027777777777779</v>
      </c>
      <c r="R35" s="65"/>
      <c r="S35" s="57">
        <v>38.270000000000003</v>
      </c>
      <c r="T35" s="64">
        <f t="shared" si="1"/>
        <v>10.630555555555556</v>
      </c>
      <c r="U35" s="66"/>
      <c r="V35" s="57">
        <v>48.57</v>
      </c>
      <c r="W35" s="64">
        <f t="shared" si="2"/>
        <v>13.491666666666667</v>
      </c>
      <c r="X35" s="18"/>
      <c r="Y35" s="15"/>
      <c r="Z35" s="15"/>
      <c r="AA35" s="15"/>
      <c r="AB35" s="67"/>
      <c r="AC35" s="69">
        <v>260.44</v>
      </c>
      <c r="AD35" s="12">
        <f t="shared" si="6"/>
        <v>0</v>
      </c>
      <c r="AE35" s="13" t="str">
        <f t="shared" si="11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4">
        <v>0.74560000000000004</v>
      </c>
      <c r="O36" s="14"/>
      <c r="P36" s="57">
        <v>34.57</v>
      </c>
      <c r="Q36" s="64">
        <f t="shared" si="12"/>
        <v>9.6027777777777779</v>
      </c>
      <c r="R36" s="65"/>
      <c r="S36" s="57">
        <v>38.270000000000003</v>
      </c>
      <c r="T36" s="64">
        <f t="shared" si="1"/>
        <v>10.630555555555556</v>
      </c>
      <c r="U36" s="66"/>
      <c r="V36" s="57">
        <v>48.57</v>
      </c>
      <c r="W36" s="64">
        <f t="shared" si="2"/>
        <v>13.491666666666667</v>
      </c>
      <c r="X36" s="18"/>
      <c r="Y36" s="15"/>
      <c r="Z36" s="15"/>
      <c r="AA36" s="15"/>
      <c r="AB36" s="67"/>
      <c r="AC36" s="69">
        <v>251.339</v>
      </c>
      <c r="AD36" s="12">
        <f t="shared" si="6"/>
        <v>0</v>
      </c>
      <c r="AE36" s="13" t="str">
        <f t="shared" si="11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4">
        <v>0.74619999999999997</v>
      </c>
      <c r="O37" s="14"/>
      <c r="P37" s="57">
        <v>34.57</v>
      </c>
      <c r="Q37" s="64">
        <f t="shared" si="12"/>
        <v>9.6027777777777779</v>
      </c>
      <c r="R37" s="65"/>
      <c r="S37" s="57">
        <v>38.270000000000003</v>
      </c>
      <c r="T37" s="64">
        <f t="shared" si="1"/>
        <v>10.630555555555556</v>
      </c>
      <c r="U37" s="66"/>
      <c r="V37" s="57">
        <v>48.57</v>
      </c>
      <c r="W37" s="64">
        <f t="shared" si="2"/>
        <v>13.491666666666667</v>
      </c>
      <c r="X37" s="18"/>
      <c r="Y37" s="15"/>
      <c r="Z37" s="15"/>
      <c r="AA37" s="15"/>
      <c r="AB37" s="67"/>
      <c r="AC37" s="69">
        <v>242.10499999999999</v>
      </c>
      <c r="AD37" s="12">
        <f t="shared" si="6"/>
        <v>0</v>
      </c>
      <c r="AE37" s="13" t="str">
        <f t="shared" si="11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>
        <v>0.74519999999999997</v>
      </c>
      <c r="O38" s="14"/>
      <c r="P38" s="57">
        <v>34.57</v>
      </c>
      <c r="Q38" s="64">
        <f t="shared" si="12"/>
        <v>9.6027777777777779</v>
      </c>
      <c r="R38" s="65"/>
      <c r="S38" s="57">
        <v>38.270000000000003</v>
      </c>
      <c r="T38" s="64">
        <f t="shared" si="1"/>
        <v>10.630555555555556</v>
      </c>
      <c r="U38" s="66"/>
      <c r="V38" s="57">
        <v>48.57</v>
      </c>
      <c r="W38" s="64">
        <f t="shared" si="2"/>
        <v>13.491666666666667</v>
      </c>
      <c r="X38" s="18"/>
      <c r="Y38" s="15"/>
      <c r="Z38" s="15"/>
      <c r="AA38" s="15"/>
      <c r="AB38" s="67"/>
      <c r="AC38" s="69">
        <v>228.13499999999999</v>
      </c>
      <c r="AD38" s="12">
        <f t="shared" si="6"/>
        <v>0</v>
      </c>
      <c r="AE38" s="13" t="str">
        <f t="shared" si="11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>
        <v>0.74470000000000003</v>
      </c>
      <c r="O39" s="14"/>
      <c r="P39" s="57">
        <v>34.57</v>
      </c>
      <c r="Q39" s="64">
        <f t="shared" si="12"/>
        <v>9.6027777777777779</v>
      </c>
      <c r="R39" s="65"/>
      <c r="S39" s="57">
        <v>38.270000000000003</v>
      </c>
      <c r="T39" s="64">
        <f t="shared" si="1"/>
        <v>10.630555555555556</v>
      </c>
      <c r="U39" s="66"/>
      <c r="V39" s="57">
        <v>48.57</v>
      </c>
      <c r="W39" s="64">
        <f t="shared" si="2"/>
        <v>13.491666666666667</v>
      </c>
      <c r="X39" s="18"/>
      <c r="Y39" s="15"/>
      <c r="Z39" s="15"/>
      <c r="AA39" s="15"/>
      <c r="AB39" s="67"/>
      <c r="AC39" s="69">
        <v>248.69399999999999</v>
      </c>
      <c r="AD39" s="12">
        <f t="shared" si="6"/>
        <v>0</v>
      </c>
      <c r="AE39" s="13" t="str">
        <f t="shared" si="11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4">
        <v>0.74490000000000001</v>
      </c>
      <c r="O40" s="14"/>
      <c r="P40" s="57">
        <v>34.57</v>
      </c>
      <c r="Q40" s="64">
        <f t="shared" si="12"/>
        <v>9.6027777777777779</v>
      </c>
      <c r="R40" s="65"/>
      <c r="S40" s="57">
        <v>38.270000000000003</v>
      </c>
      <c r="T40" s="64">
        <f t="shared" si="1"/>
        <v>10.630555555555556</v>
      </c>
      <c r="U40" s="66"/>
      <c r="V40" s="57">
        <v>48.57</v>
      </c>
      <c r="W40" s="64">
        <f t="shared" si="2"/>
        <v>13.491666666666667</v>
      </c>
      <c r="X40" s="18"/>
      <c r="Y40" s="15"/>
      <c r="Z40" s="15"/>
      <c r="AA40" s="15"/>
      <c r="AB40" s="67"/>
      <c r="AC40" s="69">
        <v>282.26100000000002</v>
      </c>
      <c r="AD40" s="12">
        <f t="shared" si="6"/>
        <v>0</v>
      </c>
      <c r="AE40" s="13" t="str">
        <f t="shared" si="11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6"/>
      <c r="AB41" s="37"/>
      <c r="AC41" s="38"/>
      <c r="AD41" s="12">
        <f t="shared" si="6"/>
        <v>0</v>
      </c>
      <c r="AE41" s="13" t="str">
        <f t="shared" si="11"/>
        <v xml:space="preserve"> </v>
      </c>
      <c r="AF41" s="7"/>
      <c r="AG41" s="7"/>
      <c r="AH41" s="7"/>
    </row>
    <row r="42" spans="1:34" ht="15" customHeight="1" thickBot="1" x14ac:dyDescent="0.3">
      <c r="A42" s="87" t="s">
        <v>24</v>
      </c>
      <c r="B42" s="87"/>
      <c r="C42" s="87"/>
      <c r="D42" s="87"/>
      <c r="E42" s="87"/>
      <c r="F42" s="87"/>
      <c r="G42" s="87"/>
      <c r="H42" s="88"/>
      <c r="I42" s="89" t="s">
        <v>22</v>
      </c>
      <c r="J42" s="90"/>
      <c r="K42" s="32">
        <v>0</v>
      </c>
      <c r="L42" s="91" t="s">
        <v>23</v>
      </c>
      <c r="M42" s="92"/>
      <c r="N42" s="33">
        <v>0</v>
      </c>
      <c r="O42" s="93">
        <f>SUMPRODUCT(O11:O41,AC11:AC41)/SUM(AC11:AC41)</f>
        <v>0</v>
      </c>
      <c r="P42" s="83">
        <f>SUMPRODUCT(P11:P41,AC11:AC41)/SUM(AC11:AC41)</f>
        <v>34.51269580937452</v>
      </c>
      <c r="Q42" s="81">
        <f>SUMPRODUCT(Q11:Q41,AC11:AC41)/SUM(AC11:AC41)</f>
        <v>9.5868599470484774</v>
      </c>
      <c r="R42" s="83">
        <f>SUMPRODUCT(R11:R41,AC11:AC41)/SUM(AC11:AC41)</f>
        <v>0</v>
      </c>
      <c r="S42" s="83">
        <f>SUMPRODUCT(S11:S41,AC11:AC41)/SUM(AC11:AC41)</f>
        <v>38.21269580937453</v>
      </c>
      <c r="T42" s="85">
        <f>SUMPRODUCT(T11:T41,AC11:AC41)/SUM(AC11:AC41)</f>
        <v>10.614637724826261</v>
      </c>
      <c r="U42" s="16"/>
      <c r="V42" s="8"/>
      <c r="W42" s="8"/>
      <c r="X42" s="8"/>
      <c r="Y42" s="8"/>
      <c r="Z42" s="8"/>
      <c r="AA42" s="70" t="s">
        <v>45</v>
      </c>
      <c r="AB42" s="71"/>
      <c r="AC42" s="39">
        <v>6412.7070000000003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72" t="s">
        <v>3</v>
      </c>
      <c r="I43" s="73"/>
      <c r="J43" s="73"/>
      <c r="K43" s="73"/>
      <c r="L43" s="73"/>
      <c r="M43" s="73"/>
      <c r="N43" s="74"/>
      <c r="O43" s="94"/>
      <c r="P43" s="84"/>
      <c r="Q43" s="82"/>
      <c r="R43" s="84"/>
      <c r="S43" s="84"/>
      <c r="T43" s="86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47</v>
      </c>
      <c r="R45" s="45" t="s">
        <v>48</v>
      </c>
      <c r="S45" s="45"/>
      <c r="T45" s="45"/>
      <c r="U45" s="45"/>
      <c r="V45" s="45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49</v>
      </c>
      <c r="R47" s="45" t="s">
        <v>52</v>
      </c>
      <c r="S47" s="45"/>
      <c r="T47" s="45"/>
      <c r="U47" s="45"/>
      <c r="V47" s="45" t="s">
        <v>61</v>
      </c>
    </row>
    <row r="48" spans="1:34" x14ac:dyDescent="0.25">
      <c r="B48" s="6" t="s">
        <v>50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51</v>
      </c>
      <c r="R49" s="45" t="s">
        <v>53</v>
      </c>
      <c r="S49" s="45"/>
      <c r="T49" s="45"/>
      <c r="U49" s="45"/>
      <c r="V49" s="45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L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2016-12-07T08:28:00Z</cp:lastPrinted>
  <dcterms:created xsi:type="dcterms:W3CDTF">2016-10-07T07:24:19Z</dcterms:created>
  <dcterms:modified xsi:type="dcterms:W3CDTF">2016-12-07T11:48:57Z</dcterms:modified>
</cp:coreProperties>
</file>