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330" tabRatio="612" firstSheet="1" activeTab="1"/>
  </bookViews>
  <sheets>
    <sheet name="00" sheetId="1" r:id="rId1"/>
    <sheet name="09-6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<sst xmlns="http://schemas.openxmlformats.org/spreadsheetml/2006/main" count="57" uniqueCount="55">
  <si>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 </t>
  </si>
  <si>
    <t>ПАТ "УКРТРАНСГАЗ"</t>
  </si>
  <si>
    <t>Боярське ЛВУМГ</t>
  </si>
  <si>
    <t>Вимірювальна хіміко-аналітична лабораторія</t>
  </si>
  <si>
    <t>ПАСПОРТ ФІЗИКО-ХІМІЧНИХ ПОКАЗНИКІВ ПРИРОДНОГО ГАЗУ №01-11</t>
  </si>
  <si>
    <t>Маршрут №22</t>
  </si>
  <si>
    <t>Філія "УМГ "КИЇВТРАНСГАЗ"</t>
  </si>
  <si>
    <t>переданого ПАТ "УКРТРАНСГАЗ", філії УМГ "КИЇВТРАНСГАЗ", Боярським ЛВУМГ та прийнятого ПАТ "Житомиргаз"</t>
  </si>
  <si>
    <t xml:space="preserve">по  КС-3   (ГРС Народичі, ГРС Яжберень, ГРС Малин, ГРС Федорівка, ГРС Недашки, ГРС Радомишль, ГРС Брусилів, ГРС Ковганівка) </t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</si>
  <si>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</si>
  <si>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r>
      <t>газопроводу</t>
    </r>
    <r>
      <rPr>
        <b/>
        <sz val="9"/>
        <color indexed="8"/>
        <rFont val="Times New Roman"/>
        <family val="1"/>
      </rPr>
      <t xml:space="preserve"> Київ - Захід України 2 (КЗУ-2)</t>
    </r>
  </si>
  <si>
    <t>за період з 1 листопада  по 30 листопада  2016р.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</si>
  <si>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</si>
  <si>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</si>
  <si>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</si>
  <si>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</si>
  <si>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</si>
  <si>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</si>
  <si>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</si>
  <si>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</si>
  <si>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</si>
  <si>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</si>
  <si>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</si>
  <si>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</si>
  <si>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</si>
  <si>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</si>
  <si>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</si>
  <si>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</si>
  <si>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</si>
  <si>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</si>
  <si>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</si>
  <si>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</si>
  <si>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</si>
  <si>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</si>
  <si>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</si>
  <si>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</si>
  <si>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</si>
  <si>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</si>
  <si>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</si>
  <si>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</si>
  <si>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</si>
  <si>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</si>
  <si>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</si>
  <si>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t>&lt;10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</si>
  <si>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</si>
  <si>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</si>
  <si>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</si>
  <si>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</si>
  <si>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</si>
  <si>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t>30.11.2016р.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</si>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</sst>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d/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mmm/yyyy"/>
    <numFmt numFmtId="197" formatCode="[$-FC19]d\ mmmm\ yyyy\ &quot;г.&quot;"/>
    <numFmt numFmtId="198" formatCode="0.00000"/>
    <numFmt numFmtId="199" formatCode="0.000000"/>
    <numFmt numFmtId="200" formatCode="_(* #,##0.000_);_(* \(#,##0.000\);_(* &quot;-&quot;??_);_(@_)"/>
    <numFmt numFmtId="201" formatCode="_(* #,##0.0000_);_(* \(#,##0.0000\);_(* &quot;-&quot;??_);_(@_)"/>
    <numFmt numFmtId="202" formatCode="dd/mm/yy;@"/>
    <numFmt numFmtId="203" formatCode="d/m;@"/>
    <numFmt numFmtId="204" formatCode="_(* #,##0.0_);_(* \(#,##0.0\);_(* &quot;-&quot;??_);_(@_)"/>
    <numFmt numFmtId="205" formatCode="_(* #,##0_);_(* \(#,##0\);_(* &quot;-&quot;??_);_(@_)"/>
    <numFmt numFmtId="206" formatCode="0.0E+00"/>
    <numFmt numFmtId="207" formatCode="0E+00"/>
    <numFmt numFmtId="208" formatCode="0.000E+00"/>
    <numFmt numFmtId="209" formatCode="0.0000E+00"/>
    <numFmt numFmtId="210" formatCode="0.00000E+00"/>
    <numFmt numFmtId="211" formatCode="0.00;[Red]0.00"/>
    <numFmt numFmtId="212" formatCode="0.000;[Red]0.000"/>
    <numFmt numFmtId="213" formatCode="[$-FC22]d\ mmmm\ yyyy&quot; р.&quot;;@"/>
    <numFmt numFmtId="214" formatCode="0.000000E+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Calibri"/>
      <family val="2"/>
    </font>
    <font>
      <b/>
      <sz val="7"/>
      <color indexed="57"/>
      <name val="Arial Cyr"/>
      <family val="0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19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19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center" vertical="center" textRotation="90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textRotation="90" wrapText="1"/>
      <protection locked="0"/>
    </xf>
    <xf numFmtId="0" fontId="13" fillId="0" borderId="17" xfId="0" applyFont="1" applyBorder="1" applyAlignment="1" applyProtection="1">
      <alignment horizontal="right" vertical="center" textRotation="90" wrapText="1"/>
      <protection locked="0"/>
    </xf>
    <xf numFmtId="0" fontId="13" fillId="0" borderId="17" xfId="0" applyFont="1" applyBorder="1" applyAlignment="1" applyProtection="1">
      <alignment horizontal="left" vertical="center" textRotation="90" wrapText="1"/>
      <protection locked="0"/>
    </xf>
    <xf numFmtId="0" fontId="13" fillId="0" borderId="18" xfId="0" applyFont="1" applyBorder="1" applyAlignment="1" applyProtection="1">
      <alignment horizontal="center" vertical="center" textRotation="90" wrapText="1"/>
      <protection locked="0"/>
    </xf>
    <xf numFmtId="0" fontId="32" fillId="0" borderId="0" xfId="0" applyFont="1" applyAlignment="1" applyProtection="1">
      <alignment/>
      <protection locked="0"/>
    </xf>
    <xf numFmtId="0" fontId="13" fillId="0" borderId="19" xfId="0" applyFont="1" applyBorder="1" applyAlignment="1" applyProtection="1">
      <alignment horizontal="center" vertical="center" textRotation="90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right" vertical="center" textRotation="90" wrapText="1"/>
      <protection locked="0"/>
    </xf>
    <xf numFmtId="0" fontId="13" fillId="0" borderId="26" xfId="0" applyFont="1" applyBorder="1" applyAlignment="1" applyProtection="1">
      <alignment horizontal="left" vertical="center" textRotation="90" wrapText="1"/>
      <protection locked="0"/>
    </xf>
    <xf numFmtId="0" fontId="13" fillId="0" borderId="27" xfId="0" applyFont="1" applyBorder="1" applyAlignment="1" applyProtection="1">
      <alignment horizontal="center" vertical="center" textRotation="90" wrapText="1"/>
      <protection locked="0"/>
    </xf>
    <xf numFmtId="0" fontId="13" fillId="0" borderId="28" xfId="0" applyFont="1" applyBorder="1" applyAlignment="1" applyProtection="1">
      <alignment horizontal="center" vertical="center" textRotation="90" wrapText="1"/>
      <protection locked="0"/>
    </xf>
    <xf numFmtId="0" fontId="13" fillId="0" borderId="29" xfId="0" applyFont="1" applyBorder="1" applyAlignment="1" applyProtection="1">
      <alignment horizontal="center" vertical="center" textRotation="90" wrapText="1"/>
      <protection locked="0"/>
    </xf>
    <xf numFmtId="0" fontId="13" fillId="0" borderId="30" xfId="0" applyFont="1" applyBorder="1" applyAlignment="1" applyProtection="1">
      <alignment horizontal="center" vertical="center" textRotation="90" wrapText="1"/>
      <protection locked="0"/>
    </xf>
    <xf numFmtId="0" fontId="13" fillId="0" borderId="31" xfId="0" applyFont="1" applyBorder="1" applyAlignment="1" applyProtection="1">
      <alignment horizontal="center" vertical="center" textRotation="90" wrapText="1"/>
      <protection locked="0"/>
    </xf>
    <xf numFmtId="0" fontId="13" fillId="0" borderId="17" xfId="0" applyFont="1" applyBorder="1" applyAlignment="1" applyProtection="1">
      <alignment horizontal="center" vertical="center" textRotation="90" wrapText="1"/>
      <protection locked="0"/>
    </xf>
    <xf numFmtId="0" fontId="13" fillId="0" borderId="32" xfId="0" applyFont="1" applyBorder="1" applyAlignment="1" applyProtection="1">
      <alignment horizontal="center" vertical="center" textRotation="90" wrapText="1"/>
      <protection locked="0"/>
    </xf>
    <xf numFmtId="0" fontId="13" fillId="0" borderId="33" xfId="0" applyFont="1" applyBorder="1" applyAlignment="1" applyProtection="1">
      <alignment horizontal="center" vertical="center" textRotation="90" wrapText="1"/>
      <protection locked="0"/>
    </xf>
    <xf numFmtId="0" fontId="13" fillId="0" borderId="34" xfId="0" applyFont="1" applyBorder="1" applyAlignment="1" applyProtection="1">
      <alignment horizontal="center" vertical="center" textRotation="90" wrapText="1"/>
      <protection locked="0"/>
    </xf>
    <xf numFmtId="0" fontId="13" fillId="0" borderId="35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89" fontId="33" fillId="0" borderId="32" xfId="0" applyNumberFormat="1" applyFont="1" applyBorder="1" applyAlignment="1" applyProtection="1">
      <alignment horizontal="center" vertical="center" wrapText="1"/>
      <protection locked="0"/>
    </xf>
    <xf numFmtId="189" fontId="33" fillId="0" borderId="33" xfId="0" applyNumberFormat="1" applyFont="1" applyBorder="1" applyAlignment="1" applyProtection="1">
      <alignment horizontal="center" vertical="center" wrapText="1"/>
      <protection locked="0"/>
    </xf>
    <xf numFmtId="189" fontId="33" fillId="0" borderId="34" xfId="0" applyNumberFormat="1" applyFont="1" applyBorder="1" applyAlignment="1" applyProtection="1">
      <alignment horizontal="center" vertical="center" wrapText="1"/>
      <protection locked="0"/>
    </xf>
    <xf numFmtId="189" fontId="33" fillId="0" borderId="35" xfId="0" applyNumberFormat="1" applyFont="1" applyBorder="1" applyAlignment="1" applyProtection="1">
      <alignment horizontal="center" vertical="center" wrapText="1"/>
      <protection locked="0"/>
    </xf>
    <xf numFmtId="2" fontId="34" fillId="0" borderId="26" xfId="0" applyNumberFormat="1" applyFont="1" applyBorder="1" applyAlignment="1">
      <alignment horizontal="center" vertical="center"/>
    </xf>
    <xf numFmtId="2" fontId="34" fillId="0" borderId="27" xfId="0" applyNumberFormat="1" applyFont="1" applyBorder="1" applyAlignment="1">
      <alignment horizontal="center" vertical="center"/>
    </xf>
    <xf numFmtId="190" fontId="33" fillId="0" borderId="25" xfId="0" applyNumberFormat="1" applyFont="1" applyBorder="1" applyAlignment="1" applyProtection="1">
      <alignment horizontal="center" vertical="center" wrapText="1"/>
      <protection locked="0"/>
    </xf>
    <xf numFmtId="190" fontId="33" fillId="0" borderId="26" xfId="0" applyNumberFormat="1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88" fontId="33" fillId="0" borderId="19" xfId="0" applyNumberFormat="1" applyFont="1" applyBorder="1" applyAlignment="1" applyProtection="1">
      <alignment horizontal="center" vertical="center" wrapText="1"/>
      <protection locked="0"/>
    </xf>
    <xf numFmtId="188" fontId="35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5" fillId="0" borderId="0" xfId="0" applyFont="1" applyAlignment="1" applyProtection="1">
      <alignment/>
      <protection locked="0"/>
    </xf>
    <xf numFmtId="189" fontId="34" fillId="0" borderId="25" xfId="0" applyNumberFormat="1" applyFont="1" applyBorder="1" applyAlignment="1">
      <alignment horizontal="center" vertical="center"/>
    </xf>
    <xf numFmtId="189" fontId="34" fillId="0" borderId="26" xfId="0" applyNumberFormat="1" applyFont="1" applyBorder="1" applyAlignment="1">
      <alignment horizontal="center" vertical="center"/>
    </xf>
    <xf numFmtId="189" fontId="34" fillId="0" borderId="27" xfId="0" applyNumberFormat="1" applyFont="1" applyBorder="1" applyAlignment="1">
      <alignment horizontal="center" vertical="center"/>
    </xf>
    <xf numFmtId="189" fontId="34" fillId="0" borderId="19" xfId="0" applyNumberFormat="1" applyFont="1" applyBorder="1" applyAlignment="1">
      <alignment horizontal="center" vertical="center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188" fontId="35" fillId="0" borderId="0" xfId="0" applyNumberFormat="1" applyFont="1" applyAlignment="1">
      <alignment/>
    </xf>
    <xf numFmtId="2" fontId="35" fillId="0" borderId="0" xfId="0" applyNumberFormat="1" applyFont="1" applyAlignment="1" applyProtection="1">
      <alignment/>
      <protection/>
    </xf>
    <xf numFmtId="189" fontId="33" fillId="0" borderId="25" xfId="0" applyNumberFormat="1" applyFont="1" applyBorder="1" applyAlignment="1" applyProtection="1">
      <alignment horizontal="center" vertical="center" wrapText="1"/>
      <protection locked="0"/>
    </xf>
    <xf numFmtId="189" fontId="33" fillId="0" borderId="26" xfId="0" applyNumberFormat="1" applyFont="1" applyBorder="1" applyAlignment="1" applyProtection="1">
      <alignment horizontal="center" vertical="center" wrapText="1"/>
      <protection locked="0"/>
    </xf>
    <xf numFmtId="189" fontId="33" fillId="0" borderId="27" xfId="0" applyNumberFormat="1" applyFont="1" applyBorder="1" applyAlignment="1" applyProtection="1">
      <alignment horizontal="center" vertical="center" wrapText="1"/>
      <protection locked="0"/>
    </xf>
    <xf numFmtId="189" fontId="33" fillId="0" borderId="19" xfId="0" applyNumberFormat="1" applyFont="1" applyBorder="1" applyAlignment="1" applyProtection="1">
      <alignment horizontal="center" vertical="center" wrapText="1"/>
      <protection locked="0"/>
    </xf>
    <xf numFmtId="2" fontId="33" fillId="0" borderId="26" xfId="0" applyNumberFormat="1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189" fontId="33" fillId="0" borderId="37" xfId="0" applyNumberFormat="1" applyFont="1" applyBorder="1" applyAlignment="1" applyProtection="1">
      <alignment horizontal="center" vertical="center" wrapText="1"/>
      <protection locked="0"/>
    </xf>
    <xf numFmtId="189" fontId="33" fillId="0" borderId="38" xfId="0" applyNumberFormat="1" applyFont="1" applyBorder="1" applyAlignment="1" applyProtection="1">
      <alignment horizontal="center" vertical="center" wrapText="1"/>
      <protection locked="0"/>
    </xf>
    <xf numFmtId="189" fontId="33" fillId="0" borderId="39" xfId="0" applyNumberFormat="1" applyFont="1" applyBorder="1" applyAlignment="1" applyProtection="1">
      <alignment horizontal="center" vertical="center" wrapText="1"/>
      <protection locked="0"/>
    </xf>
    <xf numFmtId="189" fontId="33" fillId="0" borderId="36" xfId="0" applyNumberFormat="1" applyFont="1" applyBorder="1" applyAlignment="1" applyProtection="1">
      <alignment horizontal="center" vertical="center" wrapText="1"/>
      <protection locked="0"/>
    </xf>
    <xf numFmtId="2" fontId="33" fillId="0" borderId="40" xfId="0" applyNumberFormat="1" applyFont="1" applyBorder="1" applyAlignment="1" applyProtection="1">
      <alignment horizontal="center" vertical="center" wrapText="1"/>
      <protection locked="0"/>
    </xf>
    <xf numFmtId="2" fontId="34" fillId="0" borderId="41" xfId="0" applyNumberFormat="1" applyFont="1" applyBorder="1" applyAlignment="1">
      <alignment horizontal="center" vertical="center"/>
    </xf>
    <xf numFmtId="2" fontId="33" fillId="0" borderId="37" xfId="0" applyNumberFormat="1" applyFont="1" applyBorder="1" applyAlignment="1" applyProtection="1">
      <alignment horizontal="center" vertical="center" wrapText="1"/>
      <protection locked="0"/>
    </xf>
    <xf numFmtId="2" fontId="34" fillId="0" borderId="39" xfId="0" applyNumberFormat="1" applyFont="1" applyBorder="1" applyAlignment="1">
      <alignment horizontal="center" vertical="center"/>
    </xf>
    <xf numFmtId="0" fontId="33" fillId="0" borderId="37" xfId="0" applyFont="1" applyBorder="1" applyAlignment="1" applyProtection="1">
      <alignment horizontal="center" vertical="center" wrapText="1"/>
      <protection locked="0"/>
    </xf>
    <xf numFmtId="0" fontId="33" fillId="0" borderId="38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188" fontId="33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right" vertical="center" wrapText="1"/>
      <protection locked="0"/>
    </xf>
    <xf numFmtId="0" fontId="9" fillId="0" borderId="44" xfId="0" applyFont="1" applyBorder="1" applyAlignment="1" applyProtection="1">
      <alignment horizontal="right" vertical="center" wrapText="1"/>
      <protection locked="0"/>
    </xf>
    <xf numFmtId="0" fontId="9" fillId="0" borderId="45" xfId="0" applyFont="1" applyBorder="1" applyAlignment="1" applyProtection="1">
      <alignment horizontal="right" vertical="center" wrapText="1"/>
      <protection locked="0"/>
    </xf>
    <xf numFmtId="2" fontId="9" fillId="0" borderId="46" xfId="0" applyNumberFormat="1" applyFont="1" applyBorder="1" applyAlignment="1" applyProtection="1">
      <alignment horizontal="center" vertical="center" wrapText="1"/>
      <protection locked="0"/>
    </xf>
    <xf numFmtId="2" fontId="9" fillId="0" borderId="47" xfId="0" applyNumberFormat="1" applyFont="1" applyBorder="1" applyAlignment="1" applyProtection="1">
      <alignment horizontal="center" vertical="center" wrapText="1"/>
      <protection locked="0"/>
    </xf>
    <xf numFmtId="188" fontId="11" fillId="0" borderId="1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/>
      <protection locked="0"/>
    </xf>
    <xf numFmtId="0" fontId="11" fillId="0" borderId="48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88" fontId="37" fillId="0" borderId="36" xfId="0" applyNumberFormat="1" applyFont="1" applyBorder="1" applyAlignment="1" applyProtection="1">
      <alignment/>
      <protection locked="0"/>
    </xf>
    <xf numFmtId="0" fontId="38" fillId="0" borderId="0" xfId="0" applyFont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8:P107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6.57421875" style="1" customWidth="1"/>
    <col min="2" max="2" width="8.57421875" style="1" customWidth="1"/>
    <col min="3" max="4" width="6.00390625" style="1" customWidth="1"/>
    <col min="5" max="5" width="6.28125" style="1" customWidth="1"/>
    <col min="6" max="6" width="7.57421875" style="1" customWidth="1"/>
    <col min="7" max="8" width="7.140625" style="1" customWidth="1"/>
    <col min="9" max="9" width="6.8515625" style="1" customWidth="1"/>
    <col min="10" max="10" width="8.00390625" style="1" customWidth="1"/>
    <col min="11" max="11" width="5.7109375" style="1" customWidth="1"/>
    <col min="12" max="12" width="6.140625" style="1" customWidth="1"/>
    <col min="13" max="13" width="7.140625" style="1" customWidth="1"/>
    <col min="14" max="14" width="6.421875" style="1" customWidth="1"/>
    <col min="15" max="15" width="8.8515625" style="1" customWidth="1"/>
    <col min="16" max="16" width="6.421875" style="1" customWidth="1"/>
    <col min="17" max="17" width="8.28125" style="1" customWidth="1"/>
    <col min="18" max="18" width="7.421875" style="1" customWidth="1"/>
    <col min="19" max="19" width="7.00390625" style="1" customWidth="1"/>
    <col min="20" max="16384" width="9.140625" style="1" customWidth="1"/>
  </cols>
  <sheetData>
    <row r="3" ht="15.75" customHeight="1"/>
    <row r="4" ht="12" customHeight="1"/>
    <row r="7" s="8" customFormat="1" ht="12.75"/>
    <row r="8" s="8" customFormat="1" ht="12.75"/>
    <row r="10" ht="12.75" customHeight="1"/>
    <row r="11" ht="12.75" customHeight="1"/>
    <row r="12" ht="27.75" customHeight="1"/>
    <row r="17" s="3" customFormat="1" ht="12.75"/>
    <row r="18" ht="12.75">
      <c r="A18" s="1" t="s">
        <v>0</v>
      </c>
    </row>
    <row r="54" ht="15.75" customHeight="1"/>
    <row r="55" ht="25.5" customHeight="1"/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4"/>
      <c r="L75" s="4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4"/>
      <c r="L76" s="4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6"/>
      <c r="P80" s="6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1:16" ht="12.75">
      <c r="K105" s="5"/>
      <c r="L105" s="5"/>
      <c r="M105" s="5"/>
      <c r="N105" s="5"/>
      <c r="O105" s="5"/>
      <c r="P105" s="5"/>
    </row>
    <row r="106" spans="1:16" ht="12.75">
      <c r="A106" s="3"/>
      <c r="K106" s="5"/>
      <c r="L106" s="5"/>
      <c r="M106" s="5"/>
      <c r="N106" s="5"/>
      <c r="O106" s="5"/>
      <c r="P106" s="5"/>
    </row>
    <row r="107" spans="1:16" ht="12.75">
      <c r="A107" s="2"/>
      <c r="K107" s="5"/>
      <c r="L107" s="5"/>
      <c r="M107" s="5"/>
      <c r="N107" s="5"/>
      <c r="O107" s="5"/>
      <c r="P107" s="5"/>
    </row>
  </sheetData>
  <sheetProtection/>
  <printOptions/>
  <pageMargins left="0" right="0" top="0.3937007874015748" bottom="0.3937007874015748" header="0.5118110236220472" footer="0.5118110236220472"/>
  <pageSetup horizontalDpi="300" verticalDpi="3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E48"/>
  <sheetViews>
    <sheetView tabSelected="1" zoomScalePageLayoutView="0" workbookViewId="0" topLeftCell="A1">
      <selection activeCell="AC26" sqref="AC26"/>
    </sheetView>
  </sheetViews>
  <sheetFormatPr defaultColWidth="9.140625" defaultRowHeight="12.75"/>
  <cols>
    <col min="1" max="1" width="3.421875" style="20" customWidth="1"/>
    <col min="2" max="2" width="6.00390625" style="20" customWidth="1"/>
    <col min="3" max="14" width="4.7109375" style="20" customWidth="1"/>
    <col min="15" max="15" width="6.7109375" style="20" customWidth="1"/>
    <col min="16" max="16" width="6.57421875" style="20" customWidth="1"/>
    <col min="17" max="17" width="6.421875" style="20" customWidth="1"/>
    <col min="18" max="18" width="6.57421875" style="20" customWidth="1"/>
    <col min="19" max="19" width="5.421875" style="20" customWidth="1"/>
    <col min="20" max="20" width="5.140625" style="20" customWidth="1"/>
    <col min="21" max="21" width="5.8515625" style="20" customWidth="1"/>
    <col min="22" max="22" width="5.140625" style="20" customWidth="1"/>
    <col min="23" max="23" width="4.7109375" style="20" customWidth="1"/>
    <col min="24" max="24" width="4.421875" style="20" customWidth="1"/>
    <col min="25" max="25" width="4.8515625" style="20" customWidth="1"/>
    <col min="26" max="26" width="8.7109375" style="20" customWidth="1"/>
    <col min="27" max="27" width="9.57421875" style="20" bestFit="1" customWidth="1"/>
    <col min="28" max="28" width="7.57421875" style="20" bestFit="1" customWidth="1"/>
    <col min="29" max="29" width="9.57421875" style="20" bestFit="1" customWidth="1"/>
    <col min="30" max="30" width="7.57421875" style="20" bestFit="1" customWidth="1"/>
    <col min="31" max="31" width="10.28125" style="20" bestFit="1" customWidth="1"/>
    <col min="32" max="16384" width="9.140625" style="20" customWidth="1"/>
  </cols>
  <sheetData>
    <row r="1" spans="1:26" s="11" customFormat="1" ht="12">
      <c r="A1" s="9" t="s">
        <v>1</v>
      </c>
      <c r="B1" s="10"/>
      <c r="C1" s="10"/>
      <c r="D1" s="10"/>
      <c r="K1" s="12" t="s">
        <v>4</v>
      </c>
      <c r="L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 t="s">
        <v>5</v>
      </c>
      <c r="Z1" s="13"/>
    </row>
    <row r="2" spans="1:25" s="11" customFormat="1" ht="12">
      <c r="A2" s="9" t="s">
        <v>6</v>
      </c>
      <c r="B2" s="10"/>
      <c r="C2" s="14"/>
      <c r="D2" s="10"/>
      <c r="F2" s="10"/>
      <c r="G2" s="10"/>
      <c r="H2" s="10"/>
      <c r="I2" s="15" t="s">
        <v>7</v>
      </c>
      <c r="J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6" s="11" customFormat="1" ht="13.5" customHeight="1">
      <c r="A3" s="9" t="s">
        <v>2</v>
      </c>
      <c r="C3" s="16"/>
      <c r="F3" s="10"/>
      <c r="G3" s="10"/>
      <c r="H3" s="10"/>
      <c r="I3" s="10"/>
      <c r="J3" s="17" t="s">
        <v>8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8"/>
    </row>
    <row r="4" spans="1:26" s="11" customFormat="1" ht="12">
      <c r="A4" s="19" t="s">
        <v>3</v>
      </c>
      <c r="G4" s="10"/>
      <c r="H4" s="10"/>
      <c r="I4" s="1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/>
      <c r="Z4" s="18"/>
    </row>
    <row r="5" spans="1:26" s="11" customFormat="1" ht="12">
      <c r="A5" s="19" t="s">
        <v>9</v>
      </c>
      <c r="G5" s="10"/>
      <c r="H5" s="10"/>
      <c r="I5" s="10"/>
      <c r="J5" s="15" t="s">
        <v>10</v>
      </c>
      <c r="K5" s="18"/>
      <c r="L5" s="18"/>
      <c r="M5" s="18"/>
      <c r="N5" s="18"/>
      <c r="O5" s="18"/>
      <c r="P5" s="18"/>
      <c r="Q5" s="18"/>
      <c r="R5" s="18"/>
      <c r="S5" s="18"/>
      <c r="T5" s="15" t="s">
        <v>11</v>
      </c>
      <c r="U5" s="18"/>
      <c r="V5" s="18"/>
      <c r="W5" s="18"/>
      <c r="X5" s="18"/>
      <c r="Y5" s="18"/>
      <c r="Z5" s="18"/>
    </row>
    <row r="6" spans="11:25" ht="9.75" customHeight="1" thickBot="1"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6" s="32" customFormat="1" ht="21" customHeight="1" thickBot="1">
      <c r="A7" s="22" t="s">
        <v>12</v>
      </c>
      <c r="B7" s="23" t="s">
        <v>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3" t="s">
        <v>14</v>
      </c>
      <c r="O7" s="26"/>
      <c r="P7" s="26"/>
      <c r="Q7" s="26"/>
      <c r="R7" s="26"/>
      <c r="S7" s="26"/>
      <c r="T7" s="27"/>
      <c r="U7" s="28" t="s">
        <v>15</v>
      </c>
      <c r="V7" s="29" t="s">
        <v>16</v>
      </c>
      <c r="W7" s="30" t="s">
        <v>17</v>
      </c>
      <c r="X7" s="30" t="s">
        <v>18</v>
      </c>
      <c r="Y7" s="31" t="s">
        <v>19</v>
      </c>
      <c r="Z7" s="22" t="s">
        <v>20</v>
      </c>
    </row>
    <row r="8" spans="1:26" s="32" customFormat="1" ht="12.75" customHeight="1" thickBot="1">
      <c r="A8" s="33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37" t="s">
        <v>21</v>
      </c>
      <c r="O8" s="38" t="s">
        <v>22</v>
      </c>
      <c r="P8" s="38"/>
      <c r="Q8" s="38"/>
      <c r="R8" s="38"/>
      <c r="S8" s="38" t="s">
        <v>23</v>
      </c>
      <c r="T8" s="39"/>
      <c r="U8" s="40"/>
      <c r="V8" s="41"/>
      <c r="W8" s="42"/>
      <c r="X8" s="42"/>
      <c r="Y8" s="43"/>
      <c r="Z8" s="33"/>
    </row>
    <row r="9" spans="1:26" s="32" customFormat="1" ht="15" customHeight="1">
      <c r="A9" s="33"/>
      <c r="B9" s="44" t="s">
        <v>24</v>
      </c>
      <c r="C9" s="45" t="s">
        <v>25</v>
      </c>
      <c r="D9" s="45" t="s">
        <v>26</v>
      </c>
      <c r="E9" s="45" t="s">
        <v>27</v>
      </c>
      <c r="F9" s="45" t="s">
        <v>28</v>
      </c>
      <c r="G9" s="45" t="s">
        <v>29</v>
      </c>
      <c r="H9" s="45" t="s">
        <v>30</v>
      </c>
      <c r="I9" s="45" t="s">
        <v>31</v>
      </c>
      <c r="J9" s="45" t="s">
        <v>32</v>
      </c>
      <c r="K9" s="45" t="s">
        <v>33</v>
      </c>
      <c r="L9" s="45" t="s">
        <v>34</v>
      </c>
      <c r="M9" s="46" t="s">
        <v>35</v>
      </c>
      <c r="N9" s="47"/>
      <c r="O9" s="48" t="s">
        <v>36</v>
      </c>
      <c r="P9" s="31" t="s">
        <v>37</v>
      </c>
      <c r="Q9" s="45" t="s">
        <v>38</v>
      </c>
      <c r="R9" s="46" t="s">
        <v>39</v>
      </c>
      <c r="S9" s="45" t="s">
        <v>40</v>
      </c>
      <c r="T9" s="46" t="s">
        <v>41</v>
      </c>
      <c r="U9" s="40"/>
      <c r="V9" s="41"/>
      <c r="W9" s="42"/>
      <c r="X9" s="42"/>
      <c r="Y9" s="43"/>
      <c r="Z9" s="33"/>
    </row>
    <row r="10" spans="1:26" s="32" customFormat="1" ht="69.75" customHeight="1">
      <c r="A10" s="33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3"/>
      <c r="P10" s="43"/>
      <c r="Q10" s="50"/>
      <c r="R10" s="51"/>
      <c r="S10" s="50"/>
      <c r="T10" s="51"/>
      <c r="U10" s="40"/>
      <c r="V10" s="41"/>
      <c r="W10" s="42"/>
      <c r="X10" s="42"/>
      <c r="Y10" s="43"/>
      <c r="Z10" s="33"/>
    </row>
    <row r="11" spans="1:28" s="68" customFormat="1" ht="9.75" customHeight="1">
      <c r="A11" s="54">
        <v>1</v>
      </c>
      <c r="B11" s="55">
        <v>90.0336</v>
      </c>
      <c r="C11" s="56">
        <v>4.8172</v>
      </c>
      <c r="D11" s="56">
        <v>1.0161</v>
      </c>
      <c r="E11" s="56">
        <v>0.1095</v>
      </c>
      <c r="F11" s="56">
        <v>0.1609</v>
      </c>
      <c r="G11" s="56">
        <v>0.0036</v>
      </c>
      <c r="H11" s="56">
        <v>0.0474</v>
      </c>
      <c r="I11" s="56">
        <v>0.038</v>
      </c>
      <c r="J11" s="56">
        <v>0.075</v>
      </c>
      <c r="K11" s="56">
        <v>0.0076</v>
      </c>
      <c r="L11" s="56">
        <v>1.5988</v>
      </c>
      <c r="M11" s="57">
        <v>2.0924</v>
      </c>
      <c r="N11" s="58">
        <v>0.7499</v>
      </c>
      <c r="O11" s="59">
        <v>34.38</v>
      </c>
      <c r="P11" s="60">
        <f>O11/3.6</f>
        <v>9.55</v>
      </c>
      <c r="Q11" s="59">
        <v>38.09</v>
      </c>
      <c r="R11" s="60">
        <f>Q11/3.6</f>
        <v>10.580555555555556</v>
      </c>
      <c r="S11" s="59">
        <v>48.27</v>
      </c>
      <c r="T11" s="60">
        <f>S11/3.6</f>
        <v>13.408333333333333</v>
      </c>
      <c r="U11" s="61">
        <v>-13.1</v>
      </c>
      <c r="V11" s="62">
        <v>-12.7</v>
      </c>
      <c r="W11" s="63"/>
      <c r="X11" s="63"/>
      <c r="Y11" s="64"/>
      <c r="Z11" s="65">
        <v>244.326</v>
      </c>
      <c r="AA11" s="66">
        <f>SUM(B11:M11)</f>
        <v>100.00009999999999</v>
      </c>
      <c r="AB11" s="67" t="str">
        <f>IF(AA11=100,"ОК"," ")</f>
        <v> </v>
      </c>
    </row>
    <row r="12" spans="1:31" s="68" customFormat="1" ht="9.75" customHeight="1">
      <c r="A12" s="54">
        <v>2</v>
      </c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72"/>
      <c r="O12" s="59">
        <v>34.38</v>
      </c>
      <c r="P12" s="60">
        <f aca="true" t="shared" si="0" ref="P12:P40">O12/3.6</f>
        <v>9.55</v>
      </c>
      <c r="Q12" s="59">
        <v>38.09</v>
      </c>
      <c r="R12" s="60">
        <f aca="true" t="shared" si="1" ref="R12:R40">Q12/3.6</f>
        <v>10.580555555555556</v>
      </c>
      <c r="S12" s="59"/>
      <c r="T12" s="60"/>
      <c r="U12" s="61">
        <v>-12.8</v>
      </c>
      <c r="V12" s="62">
        <v>-12.3</v>
      </c>
      <c r="W12" s="73"/>
      <c r="X12" s="73"/>
      <c r="Y12" s="64"/>
      <c r="Z12" s="65">
        <v>241.204</v>
      </c>
      <c r="AA12" s="74">
        <f>SUM(B12:M12)</f>
        <v>0</v>
      </c>
      <c r="AB12" s="67" t="str">
        <f>IF(AA12=100,"ОК"," ")</f>
        <v> </v>
      </c>
      <c r="AC12" s="75"/>
      <c r="AD12" s="75"/>
      <c r="AE12" s="75"/>
    </row>
    <row r="13" spans="1:31" s="68" customFormat="1" ht="9.75" customHeight="1">
      <c r="A13" s="54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59">
        <v>34.38</v>
      </c>
      <c r="P13" s="60">
        <f t="shared" si="0"/>
        <v>9.55</v>
      </c>
      <c r="Q13" s="59">
        <v>38.09</v>
      </c>
      <c r="R13" s="60">
        <f t="shared" si="1"/>
        <v>10.580555555555556</v>
      </c>
      <c r="S13" s="59"/>
      <c r="T13" s="60"/>
      <c r="U13" s="61">
        <v>-14</v>
      </c>
      <c r="V13" s="62">
        <v>-12.5</v>
      </c>
      <c r="W13" s="73"/>
      <c r="X13" s="73"/>
      <c r="Y13" s="64"/>
      <c r="Z13" s="65">
        <v>234.809</v>
      </c>
      <c r="AA13" s="74">
        <f aca="true" t="shared" si="2" ref="AA13:AA40">SUM(B13:M13)</f>
        <v>0</v>
      </c>
      <c r="AB13" s="67" t="str">
        <f>IF(AA13=100,"ОК"," ")</f>
        <v> </v>
      </c>
      <c r="AC13" s="75"/>
      <c r="AD13" s="75"/>
      <c r="AE13" s="75"/>
    </row>
    <row r="14" spans="1:31" s="68" customFormat="1" ht="9.75" customHeight="1">
      <c r="A14" s="54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59">
        <v>34.38</v>
      </c>
      <c r="P14" s="60">
        <f t="shared" si="0"/>
        <v>9.55</v>
      </c>
      <c r="Q14" s="59">
        <v>38.09</v>
      </c>
      <c r="R14" s="60">
        <f t="shared" si="1"/>
        <v>10.580555555555556</v>
      </c>
      <c r="S14" s="59"/>
      <c r="T14" s="60"/>
      <c r="U14" s="61">
        <v>-13.7</v>
      </c>
      <c r="V14" s="62">
        <v>-11.8</v>
      </c>
      <c r="W14" s="73"/>
      <c r="X14" s="73"/>
      <c r="Y14" s="64"/>
      <c r="Z14" s="65">
        <v>238.314</v>
      </c>
      <c r="AA14" s="74">
        <f t="shared" si="2"/>
        <v>0</v>
      </c>
      <c r="AB14" s="67" t="str">
        <f aca="true" t="shared" si="3" ref="AB14:AB40">IF(AA14=100,"ОК"," ")</f>
        <v> </v>
      </c>
      <c r="AC14" s="75"/>
      <c r="AD14" s="75"/>
      <c r="AE14" s="75"/>
    </row>
    <row r="15" spans="1:31" s="68" customFormat="1" ht="9.75" customHeight="1">
      <c r="A15" s="54">
        <v>5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9"/>
      <c r="O15" s="59">
        <v>34.38</v>
      </c>
      <c r="P15" s="60">
        <f t="shared" si="0"/>
        <v>9.55</v>
      </c>
      <c r="Q15" s="59">
        <v>38.09</v>
      </c>
      <c r="R15" s="60">
        <f t="shared" si="1"/>
        <v>10.580555555555556</v>
      </c>
      <c r="S15" s="59"/>
      <c r="T15" s="60"/>
      <c r="U15" s="61"/>
      <c r="V15" s="62"/>
      <c r="W15" s="73"/>
      <c r="X15" s="73"/>
      <c r="Y15" s="64"/>
      <c r="Z15" s="65">
        <v>227.741</v>
      </c>
      <c r="AA15" s="74">
        <f t="shared" si="2"/>
        <v>0</v>
      </c>
      <c r="AB15" s="67" t="str">
        <f t="shared" si="3"/>
        <v> </v>
      </c>
      <c r="AC15" s="75"/>
      <c r="AD15" s="75"/>
      <c r="AE15" s="75"/>
    </row>
    <row r="16" spans="1:31" s="68" customFormat="1" ht="9.75" customHeight="1">
      <c r="A16" s="54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59">
        <v>34.38</v>
      </c>
      <c r="P16" s="60">
        <f t="shared" si="0"/>
        <v>9.55</v>
      </c>
      <c r="Q16" s="59">
        <v>38.09</v>
      </c>
      <c r="R16" s="60">
        <f t="shared" si="1"/>
        <v>10.580555555555556</v>
      </c>
      <c r="S16" s="59"/>
      <c r="T16" s="60"/>
      <c r="U16" s="61"/>
      <c r="V16" s="62"/>
      <c r="W16" s="73"/>
      <c r="X16" s="73"/>
      <c r="Y16" s="64"/>
      <c r="Z16" s="65">
        <v>205.066</v>
      </c>
      <c r="AA16" s="74">
        <f t="shared" si="2"/>
        <v>0</v>
      </c>
      <c r="AB16" s="67" t="str">
        <f t="shared" si="3"/>
        <v> </v>
      </c>
      <c r="AC16" s="75"/>
      <c r="AD16" s="75"/>
      <c r="AE16" s="75"/>
    </row>
    <row r="17" spans="1:31" s="68" customFormat="1" ht="9.75" customHeight="1">
      <c r="A17" s="54">
        <v>7</v>
      </c>
      <c r="B17" s="76">
        <v>89.7828</v>
      </c>
      <c r="C17" s="77">
        <v>4.8954</v>
      </c>
      <c r="D17" s="77">
        <v>1.0125</v>
      </c>
      <c r="E17" s="77">
        <v>0.1166</v>
      </c>
      <c r="F17" s="77">
        <v>0.1759</v>
      </c>
      <c r="G17" s="77">
        <v>0.0039</v>
      </c>
      <c r="H17" s="77">
        <v>0.0487</v>
      </c>
      <c r="I17" s="77">
        <v>0.0383</v>
      </c>
      <c r="J17" s="77">
        <v>0.0617</v>
      </c>
      <c r="K17" s="77">
        <v>0.019</v>
      </c>
      <c r="L17" s="77">
        <v>1.7539</v>
      </c>
      <c r="M17" s="78">
        <v>2.0914</v>
      </c>
      <c r="N17" s="79">
        <v>0.7512</v>
      </c>
      <c r="O17" s="59">
        <v>34.35</v>
      </c>
      <c r="P17" s="60">
        <f t="shared" si="0"/>
        <v>9.541666666666666</v>
      </c>
      <c r="Q17" s="59">
        <v>38.05</v>
      </c>
      <c r="R17" s="60">
        <f t="shared" si="1"/>
        <v>10.569444444444443</v>
      </c>
      <c r="S17" s="59">
        <v>48.18</v>
      </c>
      <c r="T17" s="60">
        <f>S17/3.6</f>
        <v>13.383333333333333</v>
      </c>
      <c r="U17" s="61">
        <v>-13.3</v>
      </c>
      <c r="V17" s="62">
        <v>-12.2</v>
      </c>
      <c r="W17" s="73"/>
      <c r="X17" s="73"/>
      <c r="Y17" s="64"/>
      <c r="Z17" s="65">
        <v>204.803</v>
      </c>
      <c r="AA17" s="74">
        <f t="shared" si="2"/>
        <v>100.0001</v>
      </c>
      <c r="AB17" s="67" t="str">
        <f t="shared" si="3"/>
        <v> </v>
      </c>
      <c r="AC17" s="75"/>
      <c r="AD17" s="75"/>
      <c r="AE17" s="75"/>
    </row>
    <row r="18" spans="1:31" s="68" customFormat="1" ht="9.75" customHeight="1">
      <c r="A18" s="54">
        <v>8</v>
      </c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72"/>
      <c r="O18" s="59">
        <v>34.35</v>
      </c>
      <c r="P18" s="60">
        <f t="shared" si="0"/>
        <v>9.541666666666666</v>
      </c>
      <c r="Q18" s="59">
        <v>38.05</v>
      </c>
      <c r="R18" s="60">
        <f t="shared" si="1"/>
        <v>10.569444444444443</v>
      </c>
      <c r="S18" s="59"/>
      <c r="T18" s="60"/>
      <c r="U18" s="61">
        <v>-13.2</v>
      </c>
      <c r="V18" s="62">
        <v>-12.6</v>
      </c>
      <c r="W18" s="73"/>
      <c r="X18" s="73"/>
      <c r="Y18" s="64"/>
      <c r="Z18" s="65">
        <v>216.434</v>
      </c>
      <c r="AA18" s="74">
        <f t="shared" si="2"/>
        <v>0</v>
      </c>
      <c r="AB18" s="67" t="str">
        <f t="shared" si="3"/>
        <v> </v>
      </c>
      <c r="AC18" s="75"/>
      <c r="AD18" s="75"/>
      <c r="AE18" s="75"/>
    </row>
    <row r="19" spans="1:31" s="68" customFormat="1" ht="9.75" customHeight="1">
      <c r="A19" s="54">
        <v>9</v>
      </c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79"/>
      <c r="O19" s="59">
        <v>34.35</v>
      </c>
      <c r="P19" s="60">
        <f t="shared" si="0"/>
        <v>9.541666666666666</v>
      </c>
      <c r="Q19" s="59">
        <v>38.05</v>
      </c>
      <c r="R19" s="60">
        <f t="shared" si="1"/>
        <v>10.569444444444443</v>
      </c>
      <c r="S19" s="59"/>
      <c r="T19" s="60"/>
      <c r="U19" s="61">
        <v>-13.2</v>
      </c>
      <c r="V19" s="62">
        <v>-12.5</v>
      </c>
      <c r="W19" s="73"/>
      <c r="X19" s="73"/>
      <c r="Y19" s="64"/>
      <c r="Z19" s="65">
        <v>211.321</v>
      </c>
      <c r="AA19" s="74">
        <f t="shared" si="2"/>
        <v>0</v>
      </c>
      <c r="AB19" s="67" t="str">
        <f t="shared" si="3"/>
        <v> </v>
      </c>
      <c r="AC19" s="75"/>
      <c r="AD19" s="75"/>
      <c r="AE19" s="75"/>
    </row>
    <row r="20" spans="1:31" s="68" customFormat="1" ht="9.75" customHeight="1">
      <c r="A20" s="54">
        <v>10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  <c r="N20" s="79"/>
      <c r="O20" s="59">
        <v>34.35</v>
      </c>
      <c r="P20" s="60">
        <f t="shared" si="0"/>
        <v>9.541666666666666</v>
      </c>
      <c r="Q20" s="59">
        <v>38.05</v>
      </c>
      <c r="R20" s="60">
        <f t="shared" si="1"/>
        <v>10.569444444444443</v>
      </c>
      <c r="S20" s="59"/>
      <c r="T20" s="60"/>
      <c r="U20" s="61">
        <v>-14.3</v>
      </c>
      <c r="V20" s="62">
        <v>-13.1</v>
      </c>
      <c r="W20" s="73"/>
      <c r="X20" s="73"/>
      <c r="Y20" s="64"/>
      <c r="Z20" s="65">
        <v>230.901</v>
      </c>
      <c r="AA20" s="74">
        <f t="shared" si="2"/>
        <v>0</v>
      </c>
      <c r="AB20" s="67" t="str">
        <f t="shared" si="3"/>
        <v> </v>
      </c>
      <c r="AC20" s="75"/>
      <c r="AD20" s="75"/>
      <c r="AE20" s="75"/>
    </row>
    <row r="21" spans="1:31" s="68" customFormat="1" ht="9.75" customHeight="1">
      <c r="A21" s="54">
        <v>11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  <c r="N21" s="79"/>
      <c r="O21" s="59">
        <v>34.35</v>
      </c>
      <c r="P21" s="60">
        <f t="shared" si="0"/>
        <v>9.541666666666666</v>
      </c>
      <c r="Q21" s="59">
        <v>38.05</v>
      </c>
      <c r="R21" s="60">
        <f t="shared" si="1"/>
        <v>10.569444444444443</v>
      </c>
      <c r="S21" s="59"/>
      <c r="T21" s="60"/>
      <c r="U21" s="61">
        <v>-14.9</v>
      </c>
      <c r="V21" s="62">
        <v>-13.7</v>
      </c>
      <c r="W21" s="73"/>
      <c r="X21" s="73"/>
      <c r="Y21" s="64"/>
      <c r="Z21" s="65">
        <v>239.495</v>
      </c>
      <c r="AA21" s="74">
        <f t="shared" si="2"/>
        <v>0</v>
      </c>
      <c r="AB21" s="67" t="str">
        <f t="shared" si="3"/>
        <v> </v>
      </c>
      <c r="AC21" s="75"/>
      <c r="AD21" s="75"/>
      <c r="AE21" s="75"/>
    </row>
    <row r="22" spans="1:31" s="68" customFormat="1" ht="9.75" customHeight="1">
      <c r="A22" s="54">
        <v>12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79"/>
      <c r="O22" s="59">
        <v>34.35</v>
      </c>
      <c r="P22" s="60">
        <f t="shared" si="0"/>
        <v>9.541666666666666</v>
      </c>
      <c r="Q22" s="59">
        <v>38.05</v>
      </c>
      <c r="R22" s="60">
        <f t="shared" si="1"/>
        <v>10.569444444444443</v>
      </c>
      <c r="S22" s="59"/>
      <c r="T22" s="60"/>
      <c r="U22" s="61"/>
      <c r="V22" s="62"/>
      <c r="W22" s="73"/>
      <c r="X22" s="73"/>
      <c r="Y22" s="64"/>
      <c r="Z22" s="65">
        <v>252.367</v>
      </c>
      <c r="AA22" s="74">
        <f t="shared" si="2"/>
        <v>0</v>
      </c>
      <c r="AB22" s="67" t="str">
        <f t="shared" si="3"/>
        <v> </v>
      </c>
      <c r="AC22" s="75"/>
      <c r="AD22" s="75"/>
      <c r="AE22" s="75"/>
    </row>
    <row r="23" spans="1:31" s="68" customFormat="1" ht="9.75" customHeight="1">
      <c r="A23" s="54">
        <v>13</v>
      </c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79"/>
      <c r="O23" s="59">
        <v>34.35</v>
      </c>
      <c r="P23" s="60">
        <f t="shared" si="0"/>
        <v>9.541666666666666</v>
      </c>
      <c r="Q23" s="59">
        <v>38.05</v>
      </c>
      <c r="R23" s="60">
        <f t="shared" si="1"/>
        <v>10.569444444444443</v>
      </c>
      <c r="S23" s="59"/>
      <c r="T23" s="60"/>
      <c r="U23" s="61"/>
      <c r="V23" s="62"/>
      <c r="W23" s="73"/>
      <c r="X23" s="73"/>
      <c r="Y23" s="64"/>
      <c r="Z23" s="65">
        <v>272.671</v>
      </c>
      <c r="AA23" s="74">
        <f t="shared" si="2"/>
        <v>0</v>
      </c>
      <c r="AB23" s="67" t="str">
        <f t="shared" si="3"/>
        <v> </v>
      </c>
      <c r="AC23" s="75"/>
      <c r="AD23" s="75"/>
      <c r="AE23" s="75"/>
    </row>
    <row r="24" spans="1:31" s="68" customFormat="1" ht="9.75" customHeight="1">
      <c r="A24" s="54">
        <v>14</v>
      </c>
      <c r="B24" s="76">
        <v>90.0016</v>
      </c>
      <c r="C24" s="77">
        <v>4.8287</v>
      </c>
      <c r="D24" s="77">
        <v>1.0205</v>
      </c>
      <c r="E24" s="77">
        <v>0.115</v>
      </c>
      <c r="F24" s="77">
        <v>0.1742</v>
      </c>
      <c r="G24" s="77">
        <v>0.0038</v>
      </c>
      <c r="H24" s="77">
        <v>0.0499</v>
      </c>
      <c r="I24" s="77">
        <v>0.0403</v>
      </c>
      <c r="J24" s="77">
        <v>0.0679</v>
      </c>
      <c r="K24" s="77">
        <v>0.0112</v>
      </c>
      <c r="L24" s="77">
        <v>1.6718</v>
      </c>
      <c r="M24" s="78">
        <v>2.0151</v>
      </c>
      <c r="N24" s="79">
        <v>0.7497</v>
      </c>
      <c r="O24" s="59">
        <v>34.4</v>
      </c>
      <c r="P24" s="60">
        <f t="shared" si="0"/>
        <v>9.555555555555555</v>
      </c>
      <c r="Q24" s="59">
        <v>38.1</v>
      </c>
      <c r="R24" s="60">
        <f t="shared" si="1"/>
        <v>10.583333333333334</v>
      </c>
      <c r="S24" s="80">
        <v>48.3</v>
      </c>
      <c r="T24" s="60">
        <f>S24/3.6</f>
        <v>13.416666666666666</v>
      </c>
      <c r="U24" s="61">
        <v>-16.7</v>
      </c>
      <c r="V24" s="62">
        <v>-14.5</v>
      </c>
      <c r="W24" s="73"/>
      <c r="X24" s="73"/>
      <c r="Y24" s="64"/>
      <c r="Z24" s="65">
        <v>271.353</v>
      </c>
      <c r="AA24" s="74">
        <f t="shared" si="2"/>
        <v>99.99999999999999</v>
      </c>
      <c r="AB24" s="67" t="str">
        <f t="shared" si="3"/>
        <v>ОК</v>
      </c>
      <c r="AC24" s="75"/>
      <c r="AD24" s="75"/>
      <c r="AE24" s="75"/>
    </row>
    <row r="25" spans="1:31" s="68" customFormat="1" ht="9.75" customHeight="1">
      <c r="A25" s="54">
        <v>15</v>
      </c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79"/>
      <c r="O25" s="59">
        <v>34.4</v>
      </c>
      <c r="P25" s="60">
        <f t="shared" si="0"/>
        <v>9.555555555555555</v>
      </c>
      <c r="Q25" s="59">
        <v>38.1</v>
      </c>
      <c r="R25" s="60">
        <f t="shared" si="1"/>
        <v>10.583333333333334</v>
      </c>
      <c r="S25" s="80"/>
      <c r="T25" s="60"/>
      <c r="U25" s="61">
        <v>-16.4</v>
      </c>
      <c r="V25" s="62">
        <v>-14.5</v>
      </c>
      <c r="W25" s="73"/>
      <c r="X25" s="73"/>
      <c r="Y25" s="64"/>
      <c r="Z25" s="65">
        <v>283.187</v>
      </c>
      <c r="AA25" s="74">
        <f t="shared" si="2"/>
        <v>0</v>
      </c>
      <c r="AB25" s="67" t="str">
        <f t="shared" si="3"/>
        <v> </v>
      </c>
      <c r="AC25" s="75"/>
      <c r="AD25" s="75"/>
      <c r="AE25" s="75"/>
    </row>
    <row r="26" spans="1:31" s="68" customFormat="1" ht="9.75" customHeight="1">
      <c r="A26" s="54">
        <v>16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79"/>
      <c r="O26" s="59">
        <v>34.4</v>
      </c>
      <c r="P26" s="60">
        <f t="shared" si="0"/>
        <v>9.555555555555555</v>
      </c>
      <c r="Q26" s="59">
        <v>38.1</v>
      </c>
      <c r="R26" s="60">
        <f t="shared" si="1"/>
        <v>10.583333333333334</v>
      </c>
      <c r="S26" s="80"/>
      <c r="T26" s="60"/>
      <c r="U26" s="61">
        <v>-16.2</v>
      </c>
      <c r="V26" s="62">
        <v>-14.4</v>
      </c>
      <c r="W26" s="73"/>
      <c r="X26" s="73"/>
      <c r="Y26" s="64"/>
      <c r="Z26" s="65">
        <v>292.844</v>
      </c>
      <c r="AA26" s="74">
        <f t="shared" si="2"/>
        <v>0</v>
      </c>
      <c r="AB26" s="67" t="str">
        <f t="shared" si="3"/>
        <v> </v>
      </c>
      <c r="AC26" s="75"/>
      <c r="AD26" s="75"/>
      <c r="AE26" s="75"/>
    </row>
    <row r="27" spans="1:31" s="68" customFormat="1" ht="9.75" customHeight="1">
      <c r="A27" s="54">
        <v>17</v>
      </c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  <c r="N27" s="79"/>
      <c r="O27" s="59">
        <v>34.4</v>
      </c>
      <c r="P27" s="60">
        <f t="shared" si="0"/>
        <v>9.555555555555555</v>
      </c>
      <c r="Q27" s="59">
        <v>38.1</v>
      </c>
      <c r="R27" s="60">
        <f t="shared" si="1"/>
        <v>10.583333333333334</v>
      </c>
      <c r="S27" s="80"/>
      <c r="T27" s="60"/>
      <c r="U27" s="61">
        <v>-16.2</v>
      </c>
      <c r="V27" s="62">
        <v>-16.4</v>
      </c>
      <c r="W27" s="73"/>
      <c r="X27" s="73"/>
      <c r="Y27" s="64"/>
      <c r="Z27" s="65">
        <v>292.534</v>
      </c>
      <c r="AA27" s="74">
        <f t="shared" si="2"/>
        <v>0</v>
      </c>
      <c r="AB27" s="67" t="str">
        <f t="shared" si="3"/>
        <v> </v>
      </c>
      <c r="AC27" s="75"/>
      <c r="AD27" s="75"/>
      <c r="AE27" s="75"/>
    </row>
    <row r="28" spans="1:31" s="68" customFormat="1" ht="9.75" customHeight="1">
      <c r="A28" s="54">
        <v>18</v>
      </c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79"/>
      <c r="O28" s="59">
        <v>34.4</v>
      </c>
      <c r="P28" s="60">
        <f t="shared" si="0"/>
        <v>9.555555555555555</v>
      </c>
      <c r="Q28" s="59">
        <v>38.1</v>
      </c>
      <c r="R28" s="60">
        <f t="shared" si="1"/>
        <v>10.583333333333334</v>
      </c>
      <c r="S28" s="80"/>
      <c r="T28" s="60"/>
      <c r="U28" s="61">
        <v>-15.9</v>
      </c>
      <c r="V28" s="62">
        <v>-16</v>
      </c>
      <c r="W28" s="73"/>
      <c r="X28" s="73"/>
      <c r="Y28" s="64"/>
      <c r="Z28" s="65">
        <v>257.023</v>
      </c>
      <c r="AA28" s="74">
        <f t="shared" si="2"/>
        <v>0</v>
      </c>
      <c r="AB28" s="67" t="str">
        <f t="shared" si="3"/>
        <v> </v>
      </c>
      <c r="AC28" s="75"/>
      <c r="AD28" s="75"/>
      <c r="AE28" s="75"/>
    </row>
    <row r="29" spans="1:31" s="68" customFormat="1" ht="9.75" customHeight="1">
      <c r="A29" s="54">
        <v>19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  <c r="N29" s="79"/>
      <c r="O29" s="59">
        <v>34.4</v>
      </c>
      <c r="P29" s="60">
        <f t="shared" si="0"/>
        <v>9.555555555555555</v>
      </c>
      <c r="Q29" s="59">
        <v>38.1</v>
      </c>
      <c r="R29" s="60">
        <f t="shared" si="1"/>
        <v>10.583333333333334</v>
      </c>
      <c r="S29" s="80"/>
      <c r="T29" s="60"/>
      <c r="U29" s="61"/>
      <c r="V29" s="62"/>
      <c r="W29" s="73"/>
      <c r="X29" s="73"/>
      <c r="Y29" s="64"/>
      <c r="Z29" s="65">
        <v>245.523</v>
      </c>
      <c r="AA29" s="74">
        <f t="shared" si="2"/>
        <v>0</v>
      </c>
      <c r="AB29" s="67" t="str">
        <f t="shared" si="3"/>
        <v> </v>
      </c>
      <c r="AC29" s="75"/>
      <c r="AD29" s="75"/>
      <c r="AE29" s="75"/>
    </row>
    <row r="30" spans="1:31" s="68" customFormat="1" ht="9.75" customHeight="1">
      <c r="A30" s="54">
        <v>20</v>
      </c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79"/>
      <c r="O30" s="59">
        <v>34.4</v>
      </c>
      <c r="P30" s="60">
        <f t="shared" si="0"/>
        <v>9.555555555555555</v>
      </c>
      <c r="Q30" s="59">
        <v>38.1</v>
      </c>
      <c r="R30" s="60">
        <f t="shared" si="1"/>
        <v>10.583333333333334</v>
      </c>
      <c r="S30" s="80"/>
      <c r="T30" s="60"/>
      <c r="U30" s="61"/>
      <c r="V30" s="62"/>
      <c r="W30" s="73"/>
      <c r="X30" s="73"/>
      <c r="Y30" s="64"/>
      <c r="Z30" s="65">
        <v>250.415</v>
      </c>
      <c r="AA30" s="74">
        <f t="shared" si="2"/>
        <v>0</v>
      </c>
      <c r="AB30" s="67" t="str">
        <f t="shared" si="3"/>
        <v> </v>
      </c>
      <c r="AC30" s="75"/>
      <c r="AD30" s="75"/>
      <c r="AE30" s="75"/>
    </row>
    <row r="31" spans="1:31" s="68" customFormat="1" ht="9.75" customHeight="1">
      <c r="A31" s="54">
        <v>21</v>
      </c>
      <c r="B31" s="76">
        <v>90.3872</v>
      </c>
      <c r="C31" s="77">
        <v>4.6547</v>
      </c>
      <c r="D31" s="77">
        <v>1.005</v>
      </c>
      <c r="E31" s="77">
        <v>0.1124</v>
      </c>
      <c r="F31" s="77">
        <v>0.1654</v>
      </c>
      <c r="G31" s="77">
        <v>0.0036</v>
      </c>
      <c r="H31" s="77">
        <v>0.0476</v>
      </c>
      <c r="I31" s="77">
        <v>0.0384</v>
      </c>
      <c r="J31" s="77">
        <v>0.0745</v>
      </c>
      <c r="K31" s="77">
        <v>0.0103</v>
      </c>
      <c r="L31" s="77">
        <v>1.5783</v>
      </c>
      <c r="M31" s="78">
        <v>1.9226</v>
      </c>
      <c r="N31" s="79">
        <v>0.7469</v>
      </c>
      <c r="O31" s="80">
        <v>34.4</v>
      </c>
      <c r="P31" s="60">
        <f t="shared" si="0"/>
        <v>9.555555555555555</v>
      </c>
      <c r="Q31" s="80">
        <v>38.11</v>
      </c>
      <c r="R31" s="60">
        <f t="shared" si="1"/>
        <v>10.58611111111111</v>
      </c>
      <c r="S31" s="80">
        <v>48.4</v>
      </c>
      <c r="T31" s="60">
        <f>S31/3.6</f>
        <v>13.444444444444443</v>
      </c>
      <c r="U31" s="61">
        <v>-16</v>
      </c>
      <c r="V31" s="62">
        <v>-15.3</v>
      </c>
      <c r="W31" s="73"/>
      <c r="X31" s="73"/>
      <c r="Y31" s="64"/>
      <c r="Z31" s="65">
        <v>267.234</v>
      </c>
      <c r="AA31" s="74">
        <f t="shared" si="2"/>
        <v>100.00000000000001</v>
      </c>
      <c r="AB31" s="67" t="str">
        <f t="shared" si="3"/>
        <v>ОК</v>
      </c>
      <c r="AC31" s="75"/>
      <c r="AD31" s="75"/>
      <c r="AE31" s="75"/>
    </row>
    <row r="32" spans="1:31" s="68" customFormat="1" ht="9.75" customHeight="1">
      <c r="A32" s="54">
        <v>22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8"/>
      <c r="N32" s="79"/>
      <c r="O32" s="80">
        <v>34.4</v>
      </c>
      <c r="P32" s="60">
        <f t="shared" si="0"/>
        <v>9.555555555555555</v>
      </c>
      <c r="Q32" s="80">
        <v>38.11</v>
      </c>
      <c r="R32" s="60">
        <f t="shared" si="1"/>
        <v>10.58611111111111</v>
      </c>
      <c r="S32" s="80"/>
      <c r="T32" s="60"/>
      <c r="U32" s="61">
        <v>-16.2</v>
      </c>
      <c r="V32" s="62">
        <v>-15.4</v>
      </c>
      <c r="W32" s="73"/>
      <c r="X32" s="73"/>
      <c r="Y32" s="64"/>
      <c r="Z32" s="65">
        <v>277.034</v>
      </c>
      <c r="AA32" s="74">
        <f t="shared" si="2"/>
        <v>0</v>
      </c>
      <c r="AB32" s="67" t="str">
        <f t="shared" si="3"/>
        <v> </v>
      </c>
      <c r="AC32" s="75"/>
      <c r="AD32" s="75"/>
      <c r="AE32" s="75"/>
    </row>
    <row r="33" spans="1:31" s="68" customFormat="1" ht="9.75" customHeight="1">
      <c r="A33" s="54">
        <v>23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79"/>
      <c r="O33" s="80">
        <v>34.4</v>
      </c>
      <c r="P33" s="60">
        <f t="shared" si="0"/>
        <v>9.555555555555555</v>
      </c>
      <c r="Q33" s="80">
        <v>38.11</v>
      </c>
      <c r="R33" s="60">
        <f t="shared" si="1"/>
        <v>10.58611111111111</v>
      </c>
      <c r="S33" s="80"/>
      <c r="T33" s="60"/>
      <c r="U33" s="61">
        <v>-16.3</v>
      </c>
      <c r="V33" s="62">
        <v>-16</v>
      </c>
      <c r="W33" s="73"/>
      <c r="X33" s="73"/>
      <c r="Y33" s="64"/>
      <c r="Z33" s="65">
        <v>273.427</v>
      </c>
      <c r="AA33" s="74">
        <f t="shared" si="2"/>
        <v>0</v>
      </c>
      <c r="AB33" s="67" t="str">
        <f>IF(AA33=100,"ОК"," ")</f>
        <v> </v>
      </c>
      <c r="AC33" s="75"/>
      <c r="AD33" s="75"/>
      <c r="AE33" s="75"/>
    </row>
    <row r="34" spans="1:31" s="68" customFormat="1" ht="9.75" customHeight="1">
      <c r="A34" s="54">
        <v>24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79"/>
      <c r="O34" s="80">
        <v>34.4</v>
      </c>
      <c r="P34" s="60">
        <f t="shared" si="0"/>
        <v>9.555555555555555</v>
      </c>
      <c r="Q34" s="80">
        <v>38.11</v>
      </c>
      <c r="R34" s="60">
        <f t="shared" si="1"/>
        <v>10.58611111111111</v>
      </c>
      <c r="S34" s="80"/>
      <c r="T34" s="60"/>
      <c r="U34" s="61">
        <v>-16.5</v>
      </c>
      <c r="V34" s="62">
        <v>-15.9</v>
      </c>
      <c r="W34" s="73"/>
      <c r="X34" s="73"/>
      <c r="Y34" s="64"/>
      <c r="Z34" s="65">
        <v>268.943</v>
      </c>
      <c r="AA34" s="74">
        <f t="shared" si="2"/>
        <v>0</v>
      </c>
      <c r="AB34" s="67" t="str">
        <f t="shared" si="3"/>
        <v> </v>
      </c>
      <c r="AC34" s="75"/>
      <c r="AD34" s="75"/>
      <c r="AE34" s="75"/>
    </row>
    <row r="35" spans="1:31" s="68" customFormat="1" ht="9.75" customHeight="1">
      <c r="A35" s="54">
        <v>25</v>
      </c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9"/>
      <c r="O35" s="80">
        <v>34.4</v>
      </c>
      <c r="P35" s="60">
        <f t="shared" si="0"/>
        <v>9.555555555555555</v>
      </c>
      <c r="Q35" s="80">
        <v>38.11</v>
      </c>
      <c r="R35" s="60">
        <f t="shared" si="1"/>
        <v>10.58611111111111</v>
      </c>
      <c r="S35" s="80"/>
      <c r="T35" s="60"/>
      <c r="U35" s="61">
        <v>-16.6</v>
      </c>
      <c r="V35" s="62">
        <v>-16</v>
      </c>
      <c r="W35" s="73"/>
      <c r="X35" s="73"/>
      <c r="Y35" s="64"/>
      <c r="Z35" s="65">
        <v>261.071</v>
      </c>
      <c r="AA35" s="74">
        <f t="shared" si="2"/>
        <v>0</v>
      </c>
      <c r="AB35" s="67" t="str">
        <f t="shared" si="3"/>
        <v> </v>
      </c>
      <c r="AC35" s="75"/>
      <c r="AD35" s="75"/>
      <c r="AE35" s="75"/>
    </row>
    <row r="36" spans="1:31" s="68" customFormat="1" ht="9.75" customHeight="1">
      <c r="A36" s="54">
        <v>26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79"/>
      <c r="O36" s="80">
        <v>34.4</v>
      </c>
      <c r="P36" s="60">
        <f t="shared" si="0"/>
        <v>9.555555555555555</v>
      </c>
      <c r="Q36" s="80">
        <v>38.11</v>
      </c>
      <c r="R36" s="60">
        <f t="shared" si="1"/>
        <v>10.58611111111111</v>
      </c>
      <c r="S36" s="80"/>
      <c r="T36" s="60"/>
      <c r="U36" s="61"/>
      <c r="V36" s="62"/>
      <c r="W36" s="73"/>
      <c r="X36" s="73"/>
      <c r="Y36" s="64"/>
      <c r="Z36" s="65">
        <v>262.209</v>
      </c>
      <c r="AA36" s="74">
        <f t="shared" si="2"/>
        <v>0</v>
      </c>
      <c r="AB36" s="67" t="str">
        <f t="shared" si="3"/>
        <v> </v>
      </c>
      <c r="AC36" s="75"/>
      <c r="AD36" s="75"/>
      <c r="AE36" s="75"/>
    </row>
    <row r="37" spans="1:31" s="68" customFormat="1" ht="9.75" customHeight="1">
      <c r="A37" s="54">
        <v>27</v>
      </c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79"/>
      <c r="O37" s="80">
        <v>34.4</v>
      </c>
      <c r="P37" s="60">
        <f t="shared" si="0"/>
        <v>9.555555555555555</v>
      </c>
      <c r="Q37" s="80">
        <v>38.11</v>
      </c>
      <c r="R37" s="60">
        <f t="shared" si="1"/>
        <v>10.58611111111111</v>
      </c>
      <c r="S37" s="80"/>
      <c r="T37" s="60"/>
      <c r="U37" s="61"/>
      <c r="V37" s="62"/>
      <c r="W37" s="73"/>
      <c r="X37" s="73"/>
      <c r="Y37" s="64"/>
      <c r="Z37" s="65">
        <v>249.036</v>
      </c>
      <c r="AA37" s="74">
        <f t="shared" si="2"/>
        <v>0</v>
      </c>
      <c r="AB37" s="67" t="str">
        <f t="shared" si="3"/>
        <v> </v>
      </c>
      <c r="AC37" s="75"/>
      <c r="AD37" s="75"/>
      <c r="AE37" s="75"/>
    </row>
    <row r="38" spans="1:31" s="68" customFormat="1" ht="9.75" customHeight="1">
      <c r="A38" s="54">
        <v>28</v>
      </c>
      <c r="B38" s="76">
        <v>90.493</v>
      </c>
      <c r="C38" s="77">
        <v>4.5787</v>
      </c>
      <c r="D38" s="77">
        <v>0.9906</v>
      </c>
      <c r="E38" s="77">
        <v>0.1117</v>
      </c>
      <c r="F38" s="77">
        <v>0.16</v>
      </c>
      <c r="G38" s="77">
        <v>0.0034</v>
      </c>
      <c r="H38" s="77">
        <v>0.0457</v>
      </c>
      <c r="I38" s="77">
        <v>0.036</v>
      </c>
      <c r="J38" s="77">
        <v>0.0649</v>
      </c>
      <c r="K38" s="77">
        <v>0.0143</v>
      </c>
      <c r="L38" s="77">
        <v>1.5962</v>
      </c>
      <c r="M38" s="78">
        <v>1.9055</v>
      </c>
      <c r="N38" s="79">
        <v>0.7457</v>
      </c>
      <c r="O38" s="80">
        <v>34.35</v>
      </c>
      <c r="P38" s="60">
        <f t="shared" si="0"/>
        <v>9.541666666666666</v>
      </c>
      <c r="Q38" s="80">
        <v>38.06</v>
      </c>
      <c r="R38" s="60">
        <f t="shared" si="1"/>
        <v>10.572222222222223</v>
      </c>
      <c r="S38" s="80">
        <v>48.37</v>
      </c>
      <c r="T38" s="60">
        <f>S38/3.6</f>
        <v>13.43611111111111</v>
      </c>
      <c r="U38" s="61">
        <v>-16.8</v>
      </c>
      <c r="V38" s="62">
        <v>-14.9</v>
      </c>
      <c r="W38" s="81" t="s">
        <v>42</v>
      </c>
      <c r="X38" s="73" t="s">
        <v>43</v>
      </c>
      <c r="Y38" s="64" t="s">
        <v>44</v>
      </c>
      <c r="Z38" s="65">
        <v>260.613</v>
      </c>
      <c r="AA38" s="74">
        <f t="shared" si="2"/>
        <v>99.99999999999999</v>
      </c>
      <c r="AB38" s="67" t="str">
        <f t="shared" si="3"/>
        <v>ОК</v>
      </c>
      <c r="AC38" s="75"/>
      <c r="AD38" s="75"/>
      <c r="AE38" s="75"/>
    </row>
    <row r="39" spans="1:31" s="68" customFormat="1" ht="9.75" customHeight="1">
      <c r="A39" s="54">
        <v>29</v>
      </c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/>
      <c r="N39" s="79"/>
      <c r="O39" s="80">
        <v>34.35</v>
      </c>
      <c r="P39" s="60">
        <f t="shared" si="0"/>
        <v>9.541666666666666</v>
      </c>
      <c r="Q39" s="80">
        <v>38.06</v>
      </c>
      <c r="R39" s="60">
        <f t="shared" si="1"/>
        <v>10.572222222222223</v>
      </c>
      <c r="S39" s="80"/>
      <c r="T39" s="60"/>
      <c r="U39" s="61">
        <v>-17</v>
      </c>
      <c r="V39" s="62">
        <v>-15.6</v>
      </c>
      <c r="W39" s="73"/>
      <c r="X39" s="73"/>
      <c r="Y39" s="64"/>
      <c r="Z39" s="65">
        <v>284.534</v>
      </c>
      <c r="AA39" s="74">
        <f t="shared" si="2"/>
        <v>0</v>
      </c>
      <c r="AB39" s="67" t="str">
        <f t="shared" si="3"/>
        <v> </v>
      </c>
      <c r="AC39" s="75"/>
      <c r="AD39" s="75"/>
      <c r="AE39" s="75"/>
    </row>
    <row r="40" spans="1:31" s="68" customFormat="1" ht="9.75" customHeight="1" thickBot="1">
      <c r="A40" s="82">
        <v>30</v>
      </c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  <c r="N40" s="86"/>
      <c r="O40" s="87">
        <v>34.35</v>
      </c>
      <c r="P40" s="88">
        <f t="shared" si="0"/>
        <v>9.541666666666666</v>
      </c>
      <c r="Q40" s="87">
        <v>38.06</v>
      </c>
      <c r="R40" s="88">
        <f t="shared" si="1"/>
        <v>10.572222222222223</v>
      </c>
      <c r="S40" s="89"/>
      <c r="T40" s="90"/>
      <c r="U40" s="91">
        <v>-16.9</v>
      </c>
      <c r="V40" s="92">
        <v>-15.9</v>
      </c>
      <c r="W40" s="92"/>
      <c r="X40" s="92"/>
      <c r="Y40" s="93"/>
      <c r="Z40" s="94">
        <v>299.575</v>
      </c>
      <c r="AA40" s="74">
        <f t="shared" si="2"/>
        <v>0</v>
      </c>
      <c r="AB40" s="67" t="str">
        <f t="shared" si="3"/>
        <v> </v>
      </c>
      <c r="AC40" s="75"/>
      <c r="AD40" s="75"/>
      <c r="AE40" s="75"/>
    </row>
    <row r="41" spans="1:26" ht="13.5" customHeight="1" thickBot="1">
      <c r="A41" s="95"/>
      <c r="B41" s="96"/>
      <c r="C41" s="96"/>
      <c r="D41" s="96"/>
      <c r="E41" s="96"/>
      <c r="F41" s="96"/>
      <c r="G41" s="96"/>
      <c r="H41" s="97" t="s">
        <v>45</v>
      </c>
      <c r="I41" s="98"/>
      <c r="J41" s="98"/>
      <c r="K41" s="98"/>
      <c r="L41" s="98"/>
      <c r="M41" s="98"/>
      <c r="N41" s="99"/>
      <c r="O41" s="100">
        <f>SUMPRODUCT(O11:O40,Z11:Z40)/SUM(Z11:Z40)</f>
        <v>34.38011229506486</v>
      </c>
      <c r="P41" s="100">
        <f>SUMPRODUCT(P11:P40,Z11:Z40)/SUM(Z11:Z40)</f>
        <v>9.55003119307357</v>
      </c>
      <c r="Q41" s="100">
        <f>SUMPRODUCT(Q11:Q40,Z11:Z40)/SUM(Z11:Z40)</f>
        <v>38.085489306929475</v>
      </c>
      <c r="R41" s="101">
        <f>SUMPRODUCT(R11:R40,Z11:Z40)/SUM(Z11:Z40)</f>
        <v>10.579302585258187</v>
      </c>
      <c r="S41" s="96"/>
      <c r="T41" s="96"/>
      <c r="U41" s="96"/>
      <c r="V41" s="96"/>
      <c r="W41" s="96"/>
      <c r="X41" s="96"/>
      <c r="Y41" s="96"/>
      <c r="Z41" s="102">
        <f>SUM(Z11:Z40)</f>
        <v>7616.007</v>
      </c>
    </row>
    <row r="42" spans="20:26" ht="13.5" customHeight="1">
      <c r="T42" s="103"/>
      <c r="U42" s="103"/>
      <c r="V42" s="103"/>
      <c r="W42" s="104" t="s">
        <v>46</v>
      </c>
      <c r="X42" s="104"/>
      <c r="Y42" s="105"/>
      <c r="Z42" s="106"/>
    </row>
    <row r="43" spans="2:26" ht="13.5" customHeight="1" thickBot="1">
      <c r="B43" s="16" t="s">
        <v>47</v>
      </c>
      <c r="C43" s="11"/>
      <c r="D43" s="11"/>
      <c r="E43" s="11"/>
      <c r="F43" s="11"/>
      <c r="G43" s="11"/>
      <c r="H43" s="11"/>
      <c r="I43" s="11"/>
      <c r="J43" s="11" t="s">
        <v>48</v>
      </c>
      <c r="K43" s="11"/>
      <c r="L43" s="11"/>
      <c r="M43" s="107"/>
      <c r="N43" s="107"/>
      <c r="O43" s="108" t="s">
        <v>49</v>
      </c>
      <c r="P43" s="108"/>
      <c r="Q43" s="95"/>
      <c r="R43" s="95"/>
      <c r="S43" s="109"/>
      <c r="T43" s="103"/>
      <c r="U43" s="103"/>
      <c r="V43" s="103"/>
      <c r="W43" s="110" t="s">
        <v>50</v>
      </c>
      <c r="X43" s="110"/>
      <c r="Y43" s="111"/>
      <c r="Z43" s="112">
        <f>Z41-Z42</f>
        <v>7616.007</v>
      </c>
    </row>
    <row r="44" spans="2:19" ht="9" customHeight="1">
      <c r="B44" s="11"/>
      <c r="C44" s="11"/>
      <c r="D44" s="16"/>
      <c r="E44" s="11"/>
      <c r="F44" s="11"/>
      <c r="G44" s="11"/>
      <c r="H44" s="11"/>
      <c r="I44" s="11"/>
      <c r="J44" s="16"/>
      <c r="K44" s="11"/>
      <c r="L44" s="11"/>
      <c r="M44" s="16"/>
      <c r="N44" s="11"/>
      <c r="O44" s="11"/>
      <c r="P44" s="16"/>
      <c r="Q44" s="95"/>
      <c r="R44" s="95"/>
      <c r="S44" s="113"/>
    </row>
    <row r="45" spans="2:19" ht="12.75">
      <c r="B45" s="16" t="s">
        <v>51</v>
      </c>
      <c r="C45" s="11"/>
      <c r="D45" s="11"/>
      <c r="E45" s="11"/>
      <c r="F45" s="11"/>
      <c r="G45" s="11"/>
      <c r="H45" s="11"/>
      <c r="I45" s="11"/>
      <c r="J45" s="11" t="s">
        <v>52</v>
      </c>
      <c r="K45" s="11"/>
      <c r="L45" s="11"/>
      <c r="M45" s="107"/>
      <c r="N45" s="107"/>
      <c r="O45" s="108" t="s">
        <v>49</v>
      </c>
      <c r="P45" s="108"/>
      <c r="Q45" s="95"/>
      <c r="R45" s="95"/>
      <c r="S45" s="109"/>
    </row>
    <row r="46" spans="2:19" ht="9" customHeight="1">
      <c r="B46" s="11"/>
      <c r="C46" s="11"/>
      <c r="D46" s="11"/>
      <c r="E46" s="16"/>
      <c r="F46" s="11"/>
      <c r="G46" s="11"/>
      <c r="H46" s="11"/>
      <c r="I46" s="11"/>
      <c r="J46" s="16"/>
      <c r="K46" s="11"/>
      <c r="L46" s="11"/>
      <c r="M46" s="16"/>
      <c r="N46" s="11"/>
      <c r="O46" s="11"/>
      <c r="P46" s="16"/>
      <c r="Q46" s="95"/>
      <c r="R46" s="95"/>
      <c r="S46" s="113"/>
    </row>
    <row r="47" spans="2:19" ht="12.75" customHeight="1">
      <c r="B47" s="16" t="s">
        <v>53</v>
      </c>
      <c r="C47" s="11"/>
      <c r="D47" s="11"/>
      <c r="E47" s="11"/>
      <c r="F47" s="11"/>
      <c r="G47" s="11"/>
      <c r="H47" s="11"/>
      <c r="I47" s="11"/>
      <c r="J47" s="11" t="s">
        <v>54</v>
      </c>
      <c r="K47" s="11"/>
      <c r="L47" s="11"/>
      <c r="M47" s="107"/>
      <c r="N47" s="107"/>
      <c r="O47" s="108" t="s">
        <v>49</v>
      </c>
      <c r="P47" s="108"/>
      <c r="Q47" s="95"/>
      <c r="R47" s="95"/>
      <c r="S47" s="109"/>
    </row>
    <row r="48" spans="5:19" ht="12.75">
      <c r="E48" s="113"/>
      <c r="S48" s="113"/>
    </row>
  </sheetData>
  <sheetProtection/>
  <mergeCells count="36">
    <mergeCell ref="O45:P45"/>
    <mergeCell ref="O47:P47"/>
    <mergeCell ref="R9:R10"/>
    <mergeCell ref="S9:S10"/>
    <mergeCell ref="T9:T10"/>
    <mergeCell ref="H41:N41"/>
    <mergeCell ref="W42:Y42"/>
    <mergeCell ref="O43:P43"/>
    <mergeCell ref="W43:Y43"/>
    <mergeCell ref="K9:K10"/>
    <mergeCell ref="L9:L10"/>
    <mergeCell ref="M9:M10"/>
    <mergeCell ref="O9:O10"/>
    <mergeCell ref="P9:P10"/>
    <mergeCell ref="Q9:Q10"/>
    <mergeCell ref="X7:X10"/>
    <mergeCell ref="Y7:Y10"/>
    <mergeCell ref="Z7:Z10"/>
    <mergeCell ref="N8:N10"/>
    <mergeCell ref="B9:B10"/>
    <mergeCell ref="C9:C10"/>
    <mergeCell ref="D9:D10"/>
    <mergeCell ref="E9:E10"/>
    <mergeCell ref="F9:F10"/>
    <mergeCell ref="G9:G10"/>
    <mergeCell ref="Y1:Z1"/>
    <mergeCell ref="J3:X4"/>
    <mergeCell ref="A7:A10"/>
    <mergeCell ref="B7:M8"/>
    <mergeCell ref="N7:T7"/>
    <mergeCell ref="U7:U10"/>
    <mergeCell ref="V7:V10"/>
    <mergeCell ref="W7:W10"/>
    <mergeCell ref="H9:H10"/>
    <mergeCell ref="I9:I10"/>
    <mergeCell ref="J9:J10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 Инна Анатольевна</cp:lastModifiedBy>
  <cp:lastPrinted>2015-09-30T10:30:44Z</cp:lastPrinted>
  <dcterms:created xsi:type="dcterms:W3CDTF">2008-07-10T10:58:09Z</dcterms:created>
  <dcterms:modified xsi:type="dcterms:W3CDTF">2016-12-08T14:04:48Z</dcterms:modified>
  <cp:category/>
  <cp:version/>
  <cp:contentType/>
  <cp:contentStatus/>
</cp:coreProperties>
</file>