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6" i="1"/>
  <c r="AE17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<sst xmlns="http://schemas.openxmlformats.org/spreadsheetml/2006/main" count="90" uniqueCount="67">
  <si>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</si>
  <si>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</si>
  <si>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</si>
  <si>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</si>
  <si>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</si>
  <si>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</si>
  <si>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</si>
  <si>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</si>
  <si>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</si>
  <si>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</si>
  <si>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</si>
  <si>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</si>
  <si>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</si>
  <si>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</si>
  <si>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</si>
  <si>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</si>
  <si>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</si>
  <si>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</si>
  <si>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</si>
  <si>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</si>
  <si>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</si>
  <si>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</si>
  <si>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</si>
  <si>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</si>
  <si>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</si>
  <si>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</si>
  <si>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</si>
  <si>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</si>
  <si>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</si>
  <si>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</si>
  <si>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</si>
  <si>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</si>
  <si>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</si>
  <si>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</si>
  <si>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</si>
  <si>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</si>
  <si>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</si>
  <si>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</si>
  <si>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</si>
  <si>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</si>
  <si>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</si>
  <si>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</si>
  <si>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</si>
  <si>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</si>
  <si>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</si>
  <si>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</si>
  <si>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</si>
  <si>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</si>
  <si>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</si>
  <si>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</si>
  <si>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</si>
  <si>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</si>
  <si>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</si>
  <si>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</si>
  <si>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</si>
  <si>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</si>
  <si>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</si>
  <si>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</si>
  <si>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</si>
  <si>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</si>
  <si>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t>за період з 01.11.2016 р. по 30.11.2016 р.</t>
  </si>
  <si>
    <t>01.12.16 р.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</si>
  <si>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ІП "КОКА-КОЛА БЕВЕРІДЖИЗ УКРАЇНА ЛІМІТЕД"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</si>
  <si>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ІП "КОКА-КОЛА БЕВЕРІДЖИЗ УКРАЇНА ЛІМІТЕД" (точка відбору проби ГРС В. Димерка)</t>
    </r>
  </si>
  <si>
    <t>ПАСПОРТ ФІЗИКО-ХІМІЧНИХ ПОКАЗНИКІВ ПРИРОДНОГО ГАЗУ № 124-16</t>
  </si>
  <si>
    <t>Всього:</t>
  </si>
  <si>
    <t>Маршрут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</si>
</sst>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40" xfId="0" applyFont="1" applyBorder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164" fontId="3" fillId="0" borderId="26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/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2" fontId="2" fillId="0" borderId="34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/>
    <xf numFmtId="165" fontId="16" fillId="2" borderId="24" xfId="0" applyNumberFormat="1" applyFont="1" applyFill="1" applyBorder="1"/>
    <xf numFmtId="0" fontId="16" fillId="2" borderId="42" xfId="0" applyFont="1" applyFill="1" applyBorder="1"/>
    <xf numFmtId="0" fontId="14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A9" zoomScale="90" zoomScaleNormal="100" zoomScaleSheetLayoutView="90" workbookViewId="0">
      <selection activeCell="AA1" sqref="AA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7.5703125" style="1" customWidth="1"/>
    <col min="29" max="29" width="8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I1" s="51" t="s">
        <v>64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AA1" s="109" t="s">
        <v>66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62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92" t="s">
        <v>63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13"/>
    </row>
    <row r="4" spans="1:34" ht="12.75" customHeight="1" x14ac:dyDescent="0.25">
      <c r="A4" s="10" t="s">
        <v>23</v>
      </c>
      <c r="G4" s="2"/>
      <c r="H4" s="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13"/>
    </row>
    <row r="5" spans="1:34" x14ac:dyDescent="0.25">
      <c r="A5" s="10" t="s">
        <v>49</v>
      </c>
      <c r="F5" s="2"/>
      <c r="G5" s="2"/>
      <c r="H5" s="2"/>
      <c r="K5" s="3" t="s">
        <v>50</v>
      </c>
      <c r="M5" s="13"/>
      <c r="O5" s="13"/>
      <c r="P5" s="13"/>
      <c r="Q5" s="13"/>
      <c r="R5" s="13"/>
      <c r="S5" s="13"/>
      <c r="V5" s="13"/>
      <c r="W5" s="3" t="s">
        <v>60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94" t="s">
        <v>0</v>
      </c>
      <c r="B7" s="53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53" t="s">
        <v>32</v>
      </c>
      <c r="O7" s="54"/>
      <c r="P7" s="54"/>
      <c r="Q7" s="54"/>
      <c r="R7" s="54"/>
      <c r="S7" s="54"/>
      <c r="T7" s="54"/>
      <c r="U7" s="54"/>
      <c r="V7" s="54"/>
      <c r="W7" s="55"/>
      <c r="X7" s="104" t="s">
        <v>27</v>
      </c>
      <c r="Y7" s="102" t="s">
        <v>2</v>
      </c>
      <c r="Z7" s="98" t="s">
        <v>19</v>
      </c>
      <c r="AA7" s="98" t="s">
        <v>20</v>
      </c>
      <c r="AB7" s="100" t="s">
        <v>21</v>
      </c>
      <c r="AC7" s="94" t="s">
        <v>16</v>
      </c>
    </row>
    <row r="8" spans="1:34" ht="16.5" customHeight="1" thickBot="1" x14ac:dyDescent="0.3">
      <c r="A8" s="96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8" t="s">
        <v>28</v>
      </c>
      <c r="O8" s="17" t="s">
        <v>30</v>
      </c>
      <c r="P8" s="17"/>
      <c r="Q8" s="17"/>
      <c r="R8" s="17"/>
      <c r="S8" s="17"/>
      <c r="T8" s="17"/>
      <c r="U8" s="17"/>
      <c r="V8" s="17" t="s">
        <v>31</v>
      </c>
      <c r="W8" s="18"/>
      <c r="X8" s="105"/>
      <c r="Y8" s="103"/>
      <c r="Z8" s="99"/>
      <c r="AA8" s="99"/>
      <c r="AB8" s="101"/>
      <c r="AC8" s="95"/>
    </row>
    <row r="9" spans="1:34" ht="15" customHeight="1" x14ac:dyDescent="0.25">
      <c r="A9" s="97"/>
      <c r="B9" s="76" t="s">
        <v>35</v>
      </c>
      <c r="C9" s="62" t="s">
        <v>36</v>
      </c>
      <c r="D9" s="62" t="s">
        <v>37</v>
      </c>
      <c r="E9" s="62" t="s">
        <v>42</v>
      </c>
      <c r="F9" s="62" t="s">
        <v>43</v>
      </c>
      <c r="G9" s="62" t="s">
        <v>40</v>
      </c>
      <c r="H9" s="62" t="s">
        <v>44</v>
      </c>
      <c r="I9" s="62" t="s">
        <v>41</v>
      </c>
      <c r="J9" s="62" t="s">
        <v>39</v>
      </c>
      <c r="K9" s="62" t="s">
        <v>38</v>
      </c>
      <c r="L9" s="62" t="s">
        <v>45</v>
      </c>
      <c r="M9" s="64" t="s">
        <v>46</v>
      </c>
      <c r="N9" s="79"/>
      <c r="O9" s="70" t="s">
        <v>33</v>
      </c>
      <c r="P9" s="72" t="s">
        <v>10</v>
      </c>
      <c r="Q9" s="74" t="s">
        <v>11</v>
      </c>
      <c r="R9" s="76" t="s">
        <v>34</v>
      </c>
      <c r="S9" s="62" t="s">
        <v>12</v>
      </c>
      <c r="T9" s="64" t="s">
        <v>13</v>
      </c>
      <c r="U9" s="76" t="s">
        <v>29</v>
      </c>
      <c r="V9" s="62" t="s">
        <v>14</v>
      </c>
      <c r="W9" s="64" t="s">
        <v>15</v>
      </c>
      <c r="X9" s="105"/>
      <c r="Y9" s="103"/>
      <c r="Z9" s="99"/>
      <c r="AA9" s="99"/>
      <c r="AB9" s="101"/>
      <c r="AC9" s="95"/>
    </row>
    <row r="10" spans="1:34" ht="92.25" customHeight="1" x14ac:dyDescent="0.25">
      <c r="A10" s="97"/>
      <c r="B10" s="77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5"/>
      <c r="N10" s="80"/>
      <c r="O10" s="71"/>
      <c r="P10" s="73"/>
      <c r="Q10" s="75"/>
      <c r="R10" s="77"/>
      <c r="S10" s="63"/>
      <c r="T10" s="65"/>
      <c r="U10" s="77"/>
      <c r="V10" s="63"/>
      <c r="W10" s="65"/>
      <c r="X10" s="105"/>
      <c r="Y10" s="103"/>
      <c r="Z10" s="99"/>
      <c r="AA10" s="99"/>
      <c r="AB10" s="101"/>
      <c r="AC10" s="95"/>
    </row>
    <row r="11" spans="1:34" x14ac:dyDescent="0.25">
      <c r="A11" s="22">
        <v>1</v>
      </c>
      <c r="B11" s="38">
        <v>89.745199999999997</v>
      </c>
      <c r="C11" s="39">
        <v>4.9253999999999998</v>
      </c>
      <c r="D11" s="39">
        <v>1.1325000000000001</v>
      </c>
      <c r="E11" s="39">
        <v>0.1176</v>
      </c>
      <c r="F11" s="39">
        <v>0.2036</v>
      </c>
      <c r="G11" s="39">
        <v>3.5999999999999999E-3</v>
      </c>
      <c r="H11" s="39">
        <v>4.9000000000000002E-2</v>
      </c>
      <c r="I11" s="39">
        <v>3.9E-2</v>
      </c>
      <c r="J11" s="39">
        <v>4.7500000000000001E-2</v>
      </c>
      <c r="K11" s="39">
        <v>5.4000000000000003E-3</v>
      </c>
      <c r="L11" s="39">
        <v>1.5889</v>
      </c>
      <c r="M11" s="40">
        <v>2.1423000000000001</v>
      </c>
      <c r="N11" s="41">
        <v>0.75260000000000005</v>
      </c>
      <c r="O11" s="30">
        <v>8232</v>
      </c>
      <c r="P11" s="24">
        <v>34.46</v>
      </c>
      <c r="Q11" s="28">
        <v>9.57</v>
      </c>
      <c r="R11" s="21">
        <v>9113</v>
      </c>
      <c r="S11" s="29">
        <v>38.159999999999997</v>
      </c>
      <c r="T11" s="42">
        <v>10.6</v>
      </c>
      <c r="U11" s="43">
        <v>11529</v>
      </c>
      <c r="V11" s="24">
        <v>48.27</v>
      </c>
      <c r="W11" s="42">
        <v>13.41</v>
      </c>
      <c r="X11" s="21">
        <v>-10.3</v>
      </c>
      <c r="Y11" s="24">
        <v>-11.3</v>
      </c>
      <c r="Z11" s="19" t="s">
        <v>52</v>
      </c>
      <c r="AA11" s="19" t="s">
        <v>52</v>
      </c>
      <c r="AB11" s="37" t="s">
        <v>51</v>
      </c>
      <c r="AC11" s="106">
        <v>14.204000000000001</v>
      </c>
      <c r="AD11" s="14">
        <f t="shared" ref="AD11:AD40" si="0">SUM(B11:M11)+$K$41+$N$41</f>
        <v>99.999999999999986</v>
      </c>
      <c r="AE11" s="15" t="str">
        <f>IF(AD11=100,"ОК"," ")</f>
        <v>ОК</v>
      </c>
      <c r="AF11" s="8"/>
      <c r="AG11" s="8"/>
      <c r="AH11" s="8"/>
    </row>
    <row r="12" spans="1:34" x14ac:dyDescent="0.25">
      <c r="A12" s="22">
        <v>2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4"/>
      <c r="O12" s="30">
        <v>8232</v>
      </c>
      <c r="P12" s="24">
        <v>34.46</v>
      </c>
      <c r="Q12" s="28">
        <v>9.57</v>
      </c>
      <c r="R12" s="21">
        <v>9113</v>
      </c>
      <c r="S12" s="29">
        <v>38.159999999999997</v>
      </c>
      <c r="T12" s="42">
        <v>10.6</v>
      </c>
      <c r="U12" s="43"/>
      <c r="V12" s="24"/>
      <c r="W12" s="42"/>
      <c r="X12" s="21"/>
      <c r="Y12" s="24"/>
      <c r="Z12" s="24"/>
      <c r="AA12" s="24"/>
      <c r="AB12" s="45"/>
      <c r="AC12" s="107">
        <v>10.69</v>
      </c>
      <c r="AD12" s="14">
        <f t="shared" si="0"/>
        <v>0</v>
      </c>
      <c r="AE12" s="15" t="str">
        <f>IF(AD12=100,"ОК"," ")</f>
        <v xml:space="preserve"> </v>
      </c>
      <c r="AF12" s="8"/>
      <c r="AG12" s="8"/>
      <c r="AH12" s="8"/>
    </row>
    <row r="13" spans="1:34" x14ac:dyDescent="0.25">
      <c r="A13" s="22">
        <v>3</v>
      </c>
      <c r="B13" s="3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6"/>
      <c r="N13" s="31"/>
      <c r="O13" s="30">
        <v>8232</v>
      </c>
      <c r="P13" s="24">
        <v>34.46</v>
      </c>
      <c r="Q13" s="28">
        <v>9.57</v>
      </c>
      <c r="R13" s="21">
        <v>9113</v>
      </c>
      <c r="S13" s="29">
        <v>38.159999999999997</v>
      </c>
      <c r="T13" s="42">
        <v>10.6</v>
      </c>
      <c r="U13" s="43"/>
      <c r="V13" s="24"/>
      <c r="W13" s="42"/>
      <c r="X13" s="34"/>
      <c r="Y13" s="25"/>
      <c r="Z13" s="19"/>
      <c r="AA13" s="19"/>
      <c r="AB13" s="37"/>
      <c r="AC13" s="106">
        <v>9.282</v>
      </c>
      <c r="AD13" s="14">
        <f t="shared" si="0"/>
        <v>0</v>
      </c>
      <c r="AE13" s="15" t="str">
        <f>IF(AD13=100,"ОК"," ")</f>
        <v xml:space="preserve"> </v>
      </c>
      <c r="AF13" s="8"/>
      <c r="AG13" s="8"/>
      <c r="AH13" s="8"/>
    </row>
    <row r="14" spans="1:34" x14ac:dyDescent="0.25">
      <c r="A14" s="22">
        <v>4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4"/>
      <c r="O14" s="30">
        <v>8232</v>
      </c>
      <c r="P14" s="24">
        <v>34.46</v>
      </c>
      <c r="Q14" s="28">
        <v>9.57</v>
      </c>
      <c r="R14" s="21">
        <v>9113</v>
      </c>
      <c r="S14" s="29">
        <v>38.159999999999997</v>
      </c>
      <c r="T14" s="42">
        <v>10.6</v>
      </c>
      <c r="U14" s="43"/>
      <c r="V14" s="24"/>
      <c r="W14" s="42"/>
      <c r="X14" s="21"/>
      <c r="Y14" s="24"/>
      <c r="Z14" s="24"/>
      <c r="AA14" s="24"/>
      <c r="AB14" s="45"/>
      <c r="AC14" s="106">
        <v>7.7009999999999996</v>
      </c>
      <c r="AD14" s="14">
        <f t="shared" si="0"/>
        <v>0</v>
      </c>
      <c r="AE14" s="15" t="str">
        <f t="shared" ref="AE14:AE40" si="1">IF(AD14=100,"ОК"," ")</f>
        <v xml:space="preserve"> </v>
      </c>
      <c r="AF14" s="8"/>
      <c r="AG14" s="8"/>
      <c r="AH14" s="8"/>
    </row>
    <row r="15" spans="1:34" x14ac:dyDescent="0.25">
      <c r="A15" s="22">
        <v>5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4"/>
      <c r="O15" s="30">
        <v>8232</v>
      </c>
      <c r="P15" s="24">
        <v>34.46</v>
      </c>
      <c r="Q15" s="28">
        <v>9.57</v>
      </c>
      <c r="R15" s="21">
        <v>9113</v>
      </c>
      <c r="S15" s="29">
        <v>38.159999999999997</v>
      </c>
      <c r="T15" s="42">
        <v>10.6</v>
      </c>
      <c r="U15" s="43"/>
      <c r="V15" s="24"/>
      <c r="W15" s="42"/>
      <c r="X15" s="21"/>
      <c r="Y15" s="24"/>
      <c r="Z15" s="24"/>
      <c r="AA15" s="24"/>
      <c r="AB15" s="45"/>
      <c r="AC15" s="106">
        <v>7.2359999999999998</v>
      </c>
      <c r="AD15" s="14">
        <f t="shared" si="0"/>
        <v>0</v>
      </c>
      <c r="AE15" s="15" t="str">
        <f t="shared" si="1"/>
        <v xml:space="preserve"> </v>
      </c>
      <c r="AF15" s="8"/>
      <c r="AG15" s="8"/>
      <c r="AH15" s="8"/>
    </row>
    <row r="16" spans="1:34" x14ac:dyDescent="0.25">
      <c r="A16" s="22">
        <v>6</v>
      </c>
      <c r="B16" s="3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6"/>
      <c r="N16" s="31"/>
      <c r="O16" s="30">
        <v>8232</v>
      </c>
      <c r="P16" s="24">
        <v>34.46</v>
      </c>
      <c r="Q16" s="28">
        <v>9.57</v>
      </c>
      <c r="R16" s="21">
        <v>9113</v>
      </c>
      <c r="S16" s="29">
        <v>38.159999999999997</v>
      </c>
      <c r="T16" s="42">
        <v>10.6</v>
      </c>
      <c r="U16" s="21"/>
      <c r="V16" s="24"/>
      <c r="W16" s="20"/>
      <c r="X16" s="46"/>
      <c r="Y16" s="47"/>
      <c r="Z16" s="19"/>
      <c r="AA16" s="19"/>
      <c r="AB16" s="37"/>
      <c r="AC16" s="106">
        <v>9.3879999999999999</v>
      </c>
      <c r="AD16" s="14">
        <f t="shared" si="0"/>
        <v>0</v>
      </c>
      <c r="AE16" s="15" t="str">
        <f t="shared" si="1"/>
        <v xml:space="preserve"> </v>
      </c>
      <c r="AF16" s="8"/>
      <c r="AG16" s="8"/>
      <c r="AH16" s="8"/>
    </row>
    <row r="17" spans="1:34" x14ac:dyDescent="0.25">
      <c r="A17" s="22">
        <v>7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4"/>
      <c r="O17" s="30">
        <v>8232</v>
      </c>
      <c r="P17" s="24">
        <v>34.46</v>
      </c>
      <c r="Q17" s="28">
        <v>9.57</v>
      </c>
      <c r="R17" s="21">
        <v>9113</v>
      </c>
      <c r="S17" s="29">
        <v>38.159999999999997</v>
      </c>
      <c r="T17" s="42">
        <v>10.6</v>
      </c>
      <c r="U17" s="21"/>
      <c r="V17" s="24"/>
      <c r="W17" s="20"/>
      <c r="X17" s="21"/>
      <c r="Y17" s="24"/>
      <c r="Z17" s="24"/>
      <c r="AA17" s="24"/>
      <c r="AB17" s="45"/>
      <c r="AC17" s="106">
        <v>8.452</v>
      </c>
      <c r="AD17" s="14">
        <f t="shared" si="0"/>
        <v>0</v>
      </c>
      <c r="AE17" s="15" t="str">
        <f t="shared" si="1"/>
        <v xml:space="preserve"> </v>
      </c>
      <c r="AF17" s="8"/>
      <c r="AG17" s="8"/>
      <c r="AH17" s="8"/>
    </row>
    <row r="18" spans="1:34" x14ac:dyDescent="0.25">
      <c r="A18" s="22">
        <v>8</v>
      </c>
      <c r="B18" s="38">
        <v>89.879000000000005</v>
      </c>
      <c r="C18" s="39">
        <v>4.8888999999999996</v>
      </c>
      <c r="D18" s="39">
        <v>1.1316999999999999</v>
      </c>
      <c r="E18" s="39">
        <v>0.1183</v>
      </c>
      <c r="F18" s="39">
        <v>0.18640000000000001</v>
      </c>
      <c r="G18" s="39">
        <v>3.7000000000000002E-3</v>
      </c>
      <c r="H18" s="39">
        <v>4.2900000000000001E-2</v>
      </c>
      <c r="I18" s="39">
        <v>3.2899999999999999E-2</v>
      </c>
      <c r="J18" s="39">
        <v>2.5000000000000001E-2</v>
      </c>
      <c r="K18" s="39">
        <v>6.0000000000000001E-3</v>
      </c>
      <c r="L18" s="39">
        <v>1.579</v>
      </c>
      <c r="M18" s="40">
        <v>2.1061000000000001</v>
      </c>
      <c r="N18" s="41">
        <v>0.75060000000000004</v>
      </c>
      <c r="O18" s="30">
        <v>8220</v>
      </c>
      <c r="P18" s="19">
        <v>34.42</v>
      </c>
      <c r="Q18" s="28">
        <v>9.56</v>
      </c>
      <c r="R18" s="33">
        <v>9101</v>
      </c>
      <c r="S18" s="32">
        <v>38.1</v>
      </c>
      <c r="T18" s="20">
        <v>10.58</v>
      </c>
      <c r="U18" s="43">
        <v>11529</v>
      </c>
      <c r="V18" s="24">
        <v>48.27</v>
      </c>
      <c r="W18" s="20">
        <v>13.41</v>
      </c>
      <c r="X18" s="21">
        <v>-9.8000000000000007</v>
      </c>
      <c r="Y18" s="24">
        <v>-10.6</v>
      </c>
      <c r="Z18" s="19" t="s">
        <v>52</v>
      </c>
      <c r="AA18" s="19" t="s">
        <v>52</v>
      </c>
      <c r="AB18" s="37" t="s">
        <v>51</v>
      </c>
      <c r="AC18" s="106">
        <v>9.8219999999999992</v>
      </c>
      <c r="AD18" s="14">
        <f t="shared" si="0"/>
        <v>99.999899999999997</v>
      </c>
      <c r="AE18" s="15" t="str">
        <f t="shared" si="1"/>
        <v xml:space="preserve"> </v>
      </c>
      <c r="AF18" s="8"/>
      <c r="AG18" s="8"/>
      <c r="AH18" s="8"/>
    </row>
    <row r="19" spans="1:34" x14ac:dyDescent="0.25">
      <c r="A19" s="22">
        <v>9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44"/>
      <c r="O19" s="30">
        <v>8220</v>
      </c>
      <c r="P19" s="19">
        <v>34.42</v>
      </c>
      <c r="Q19" s="28">
        <v>9.56</v>
      </c>
      <c r="R19" s="33">
        <v>9101</v>
      </c>
      <c r="S19" s="32">
        <v>38.1</v>
      </c>
      <c r="T19" s="20">
        <v>10.58</v>
      </c>
      <c r="U19" s="21"/>
      <c r="V19" s="24"/>
      <c r="W19" s="20"/>
      <c r="X19" s="21"/>
      <c r="Y19" s="24"/>
      <c r="Z19" s="24"/>
      <c r="AA19" s="24"/>
      <c r="AB19" s="45"/>
      <c r="AC19" s="106">
        <v>9.4250000000000007</v>
      </c>
      <c r="AD19" s="14">
        <f t="shared" si="0"/>
        <v>0</v>
      </c>
      <c r="AE19" s="15" t="str">
        <f t="shared" si="1"/>
        <v xml:space="preserve"> </v>
      </c>
      <c r="AF19" s="8"/>
      <c r="AG19" s="8"/>
      <c r="AH19" s="8"/>
    </row>
    <row r="20" spans="1:34" x14ac:dyDescent="0.25">
      <c r="A20" s="22">
        <v>10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4"/>
      <c r="O20" s="30">
        <v>8220</v>
      </c>
      <c r="P20" s="19">
        <v>34.42</v>
      </c>
      <c r="Q20" s="28">
        <v>9.56</v>
      </c>
      <c r="R20" s="33">
        <v>9101</v>
      </c>
      <c r="S20" s="32">
        <v>38.1</v>
      </c>
      <c r="T20" s="20">
        <v>10.58</v>
      </c>
      <c r="U20" s="21"/>
      <c r="V20" s="24"/>
      <c r="W20" s="20"/>
      <c r="X20" s="21"/>
      <c r="Y20" s="24"/>
      <c r="Z20" s="24"/>
      <c r="AA20" s="24"/>
      <c r="AB20" s="45"/>
      <c r="AC20" s="106">
        <v>10.253</v>
      </c>
      <c r="AD20" s="14">
        <f t="shared" si="0"/>
        <v>0</v>
      </c>
      <c r="AE20" s="15" t="str">
        <f t="shared" si="1"/>
        <v xml:space="preserve"> </v>
      </c>
      <c r="AF20" s="8"/>
      <c r="AG20" s="8"/>
      <c r="AH20" s="8"/>
    </row>
    <row r="21" spans="1:34" x14ac:dyDescent="0.25">
      <c r="A21" s="22">
        <v>11</v>
      </c>
      <c r="B21" s="3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6"/>
      <c r="N21" s="31"/>
      <c r="O21" s="30">
        <v>8220</v>
      </c>
      <c r="P21" s="19">
        <v>34.42</v>
      </c>
      <c r="Q21" s="28">
        <v>9.56</v>
      </c>
      <c r="R21" s="33">
        <v>9101</v>
      </c>
      <c r="S21" s="32">
        <v>38.1</v>
      </c>
      <c r="T21" s="20">
        <v>10.58</v>
      </c>
      <c r="U21" s="21"/>
      <c r="V21" s="24"/>
      <c r="W21" s="20"/>
      <c r="X21" s="46"/>
      <c r="Y21" s="24"/>
      <c r="Z21" s="19"/>
      <c r="AA21" s="19"/>
      <c r="AB21" s="37"/>
      <c r="AC21" s="106">
        <v>8.9169999999999998</v>
      </c>
      <c r="AD21" s="14">
        <f t="shared" si="0"/>
        <v>0</v>
      </c>
      <c r="AE21" s="15" t="str">
        <f t="shared" si="1"/>
        <v xml:space="preserve"> </v>
      </c>
      <c r="AF21" s="8"/>
      <c r="AG21" s="8"/>
      <c r="AH21" s="8"/>
    </row>
    <row r="22" spans="1:34" x14ac:dyDescent="0.25">
      <c r="A22" s="22">
        <v>12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4"/>
      <c r="O22" s="30">
        <v>8220</v>
      </c>
      <c r="P22" s="19">
        <v>34.42</v>
      </c>
      <c r="Q22" s="28">
        <v>9.56</v>
      </c>
      <c r="R22" s="33">
        <v>9101</v>
      </c>
      <c r="S22" s="32">
        <v>38.1</v>
      </c>
      <c r="T22" s="20">
        <v>10.58</v>
      </c>
      <c r="U22" s="21"/>
      <c r="V22" s="24"/>
      <c r="W22" s="20"/>
      <c r="X22" s="21"/>
      <c r="Y22" s="24"/>
      <c r="Z22" s="24"/>
      <c r="AA22" s="24"/>
      <c r="AB22" s="45"/>
      <c r="AC22" s="106">
        <v>9.2210000000000001</v>
      </c>
      <c r="AD22" s="14">
        <f t="shared" si="0"/>
        <v>0</v>
      </c>
      <c r="AE22" s="15" t="str">
        <f t="shared" si="1"/>
        <v xml:space="preserve"> </v>
      </c>
      <c r="AF22" s="8"/>
      <c r="AG22" s="8"/>
      <c r="AH22" s="8"/>
    </row>
    <row r="23" spans="1:34" x14ac:dyDescent="0.25">
      <c r="A23" s="22">
        <v>13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4"/>
      <c r="O23" s="30">
        <v>8220</v>
      </c>
      <c r="P23" s="19">
        <v>34.42</v>
      </c>
      <c r="Q23" s="28">
        <v>9.56</v>
      </c>
      <c r="R23" s="33">
        <v>9101</v>
      </c>
      <c r="S23" s="32">
        <v>38.1</v>
      </c>
      <c r="T23" s="20">
        <v>10.58</v>
      </c>
      <c r="U23" s="21"/>
      <c r="V23" s="24"/>
      <c r="W23" s="20"/>
      <c r="X23" s="21"/>
      <c r="Y23" s="24"/>
      <c r="Z23" s="24"/>
      <c r="AA23" s="24"/>
      <c r="AB23" s="45"/>
      <c r="AC23" s="106">
        <v>10.651</v>
      </c>
      <c r="AD23" s="14">
        <f t="shared" si="0"/>
        <v>0</v>
      </c>
      <c r="AE23" s="15" t="str">
        <f t="shared" si="1"/>
        <v xml:space="preserve"> </v>
      </c>
      <c r="AF23" s="8"/>
      <c r="AG23" s="8"/>
      <c r="AH23" s="8"/>
    </row>
    <row r="24" spans="1:34" x14ac:dyDescent="0.25">
      <c r="A24" s="22">
        <v>14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44"/>
      <c r="O24" s="30">
        <v>8220</v>
      </c>
      <c r="P24" s="19">
        <v>34.42</v>
      </c>
      <c r="Q24" s="28">
        <v>9.56</v>
      </c>
      <c r="R24" s="33">
        <v>9101</v>
      </c>
      <c r="S24" s="32">
        <v>38.1</v>
      </c>
      <c r="T24" s="20">
        <v>10.58</v>
      </c>
      <c r="U24" s="21"/>
      <c r="V24" s="24"/>
      <c r="W24" s="20"/>
      <c r="X24" s="21"/>
      <c r="Y24" s="24"/>
      <c r="Z24" s="24"/>
      <c r="AA24" s="24"/>
      <c r="AB24" s="45"/>
      <c r="AC24" s="106">
        <v>10.843</v>
      </c>
      <c r="AD24" s="14">
        <f t="shared" si="0"/>
        <v>0</v>
      </c>
      <c r="AE24" s="15" t="str">
        <f t="shared" si="1"/>
        <v xml:space="preserve"> </v>
      </c>
      <c r="AF24" s="8"/>
      <c r="AG24" s="8"/>
      <c r="AH24" s="8"/>
    </row>
    <row r="25" spans="1:34" x14ac:dyDescent="0.25">
      <c r="A25" s="22">
        <v>15</v>
      </c>
      <c r="B25" s="38">
        <v>89.746399999999994</v>
      </c>
      <c r="C25" s="39">
        <v>4.9447999999999999</v>
      </c>
      <c r="D25" s="39">
        <v>1.0916999999999999</v>
      </c>
      <c r="E25" s="39">
        <v>0.11409999999999999</v>
      </c>
      <c r="F25" s="39">
        <v>0.2039</v>
      </c>
      <c r="G25" s="39">
        <v>4.0000000000000001E-3</v>
      </c>
      <c r="H25" s="39">
        <v>4.9700000000000001E-2</v>
      </c>
      <c r="I25" s="39">
        <v>3.8800000000000001E-2</v>
      </c>
      <c r="J25" s="39">
        <v>4.0800000000000003E-2</v>
      </c>
      <c r="K25" s="39">
        <v>5.4000000000000003E-3</v>
      </c>
      <c r="L25" s="39">
        <v>1.595</v>
      </c>
      <c r="M25" s="40">
        <v>2.1654</v>
      </c>
      <c r="N25" s="41">
        <v>0.75229999999999997</v>
      </c>
      <c r="O25" s="48">
        <v>8223</v>
      </c>
      <c r="P25" s="29">
        <v>34.43</v>
      </c>
      <c r="Q25" s="28">
        <v>9.56</v>
      </c>
      <c r="R25" s="21">
        <v>9104</v>
      </c>
      <c r="S25" s="24">
        <v>38.119999999999997</v>
      </c>
      <c r="T25" s="42">
        <v>10.59</v>
      </c>
      <c r="U25" s="21">
        <v>11520</v>
      </c>
      <c r="V25" s="24">
        <v>48.23</v>
      </c>
      <c r="W25" s="42">
        <v>13.4</v>
      </c>
      <c r="X25" s="46">
        <v>-10</v>
      </c>
      <c r="Y25" s="24">
        <v>-11.2</v>
      </c>
      <c r="Z25" s="19" t="s">
        <v>52</v>
      </c>
      <c r="AA25" s="19" t="s">
        <v>52</v>
      </c>
      <c r="AB25" s="37" t="s">
        <v>51</v>
      </c>
      <c r="AC25" s="106">
        <v>11.544</v>
      </c>
      <c r="AD25" s="14">
        <f t="shared" si="0"/>
        <v>100</v>
      </c>
      <c r="AE25" s="15" t="str">
        <f t="shared" si="1"/>
        <v>ОК</v>
      </c>
      <c r="AF25" s="8"/>
      <c r="AG25" s="8"/>
      <c r="AH25" s="8"/>
    </row>
    <row r="26" spans="1:34" x14ac:dyDescent="0.25">
      <c r="A26" s="22">
        <v>16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4"/>
      <c r="O26" s="48">
        <v>8223</v>
      </c>
      <c r="P26" s="29">
        <v>34.43</v>
      </c>
      <c r="Q26" s="28">
        <v>9.56</v>
      </c>
      <c r="R26" s="21">
        <v>9104</v>
      </c>
      <c r="S26" s="24">
        <v>38.119999999999997</v>
      </c>
      <c r="T26" s="42">
        <v>10.59</v>
      </c>
      <c r="U26" s="21"/>
      <c r="V26" s="24"/>
      <c r="W26" s="20"/>
      <c r="X26" s="21"/>
      <c r="Y26" s="24"/>
      <c r="Z26" s="24"/>
      <c r="AA26" s="24"/>
      <c r="AB26" s="45"/>
      <c r="AC26" s="106">
        <v>13.855</v>
      </c>
      <c r="AD26" s="14">
        <f t="shared" si="0"/>
        <v>0</v>
      </c>
      <c r="AE26" s="15" t="str">
        <f t="shared" si="1"/>
        <v xml:space="preserve"> </v>
      </c>
      <c r="AF26" s="8"/>
      <c r="AG26" s="8"/>
      <c r="AH26" s="8"/>
    </row>
    <row r="27" spans="1:34" x14ac:dyDescent="0.25">
      <c r="A27" s="22">
        <v>17</v>
      </c>
      <c r="B27" s="3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6"/>
      <c r="N27" s="31"/>
      <c r="O27" s="48">
        <v>8223</v>
      </c>
      <c r="P27" s="29">
        <v>34.43</v>
      </c>
      <c r="Q27" s="28">
        <v>9.56</v>
      </c>
      <c r="R27" s="21">
        <v>9104</v>
      </c>
      <c r="S27" s="24">
        <v>38.119999999999997</v>
      </c>
      <c r="T27" s="42">
        <v>10.59</v>
      </c>
      <c r="U27" s="21"/>
      <c r="V27" s="29"/>
      <c r="W27" s="20"/>
      <c r="X27" s="34"/>
      <c r="Y27" s="25"/>
      <c r="Z27" s="19"/>
      <c r="AA27" s="19"/>
      <c r="AB27" s="37"/>
      <c r="AC27" s="106">
        <v>12.487</v>
      </c>
      <c r="AD27" s="14">
        <f t="shared" si="0"/>
        <v>0</v>
      </c>
      <c r="AE27" s="15" t="str">
        <f t="shared" si="1"/>
        <v xml:space="preserve"> </v>
      </c>
      <c r="AF27" s="8"/>
      <c r="AG27" s="8"/>
      <c r="AH27" s="8"/>
    </row>
    <row r="28" spans="1:34" x14ac:dyDescent="0.25">
      <c r="A28" s="22">
        <v>18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4"/>
      <c r="O28" s="48">
        <v>8223</v>
      </c>
      <c r="P28" s="29">
        <v>34.43</v>
      </c>
      <c r="Q28" s="28">
        <v>9.56</v>
      </c>
      <c r="R28" s="21">
        <v>9104</v>
      </c>
      <c r="S28" s="24">
        <v>38.119999999999997</v>
      </c>
      <c r="T28" s="42">
        <v>10.59</v>
      </c>
      <c r="U28" s="21"/>
      <c r="V28" s="24"/>
      <c r="W28" s="20"/>
      <c r="X28" s="21"/>
      <c r="Y28" s="24"/>
      <c r="Z28" s="24"/>
      <c r="AA28" s="24"/>
      <c r="AB28" s="45"/>
      <c r="AC28" s="107">
        <v>7.76</v>
      </c>
      <c r="AD28" s="14">
        <f t="shared" si="0"/>
        <v>0</v>
      </c>
      <c r="AE28" s="15" t="str">
        <f t="shared" si="1"/>
        <v xml:space="preserve"> </v>
      </c>
      <c r="AF28" s="8"/>
      <c r="AG28" s="8"/>
      <c r="AH28" s="8"/>
    </row>
    <row r="29" spans="1:34" x14ac:dyDescent="0.25">
      <c r="A29" s="22">
        <v>19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4"/>
      <c r="O29" s="48">
        <v>8223</v>
      </c>
      <c r="P29" s="29">
        <v>34.43</v>
      </c>
      <c r="Q29" s="28">
        <v>9.56</v>
      </c>
      <c r="R29" s="21">
        <v>9104</v>
      </c>
      <c r="S29" s="24">
        <v>38.119999999999997</v>
      </c>
      <c r="T29" s="42">
        <v>10.59</v>
      </c>
      <c r="U29" s="21"/>
      <c r="V29" s="24"/>
      <c r="W29" s="20"/>
      <c r="X29" s="21"/>
      <c r="Y29" s="24"/>
      <c r="Z29" s="24"/>
      <c r="AA29" s="24"/>
      <c r="AB29" s="45"/>
      <c r="AC29" s="106">
        <v>5.8179999999999996</v>
      </c>
      <c r="AD29" s="14">
        <f t="shared" si="0"/>
        <v>0</v>
      </c>
      <c r="AE29" s="15" t="str">
        <f t="shared" si="1"/>
        <v xml:space="preserve"> </v>
      </c>
      <c r="AF29" s="8"/>
      <c r="AG29" s="8"/>
      <c r="AH29" s="8"/>
    </row>
    <row r="30" spans="1:34" x14ac:dyDescent="0.25">
      <c r="A30" s="22">
        <v>20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4"/>
      <c r="O30" s="48">
        <v>8223</v>
      </c>
      <c r="P30" s="29">
        <v>34.43</v>
      </c>
      <c r="Q30" s="28">
        <v>9.56</v>
      </c>
      <c r="R30" s="21">
        <v>9104</v>
      </c>
      <c r="S30" s="24">
        <v>38.119999999999997</v>
      </c>
      <c r="T30" s="42">
        <v>10.59</v>
      </c>
      <c r="U30" s="21"/>
      <c r="V30" s="24"/>
      <c r="W30" s="20"/>
      <c r="X30" s="21"/>
      <c r="Y30" s="24"/>
      <c r="Z30" s="24"/>
      <c r="AA30" s="24"/>
      <c r="AB30" s="45"/>
      <c r="AC30" s="106">
        <v>6.0460000000000003</v>
      </c>
      <c r="AD30" s="14">
        <f t="shared" si="0"/>
        <v>0</v>
      </c>
      <c r="AE30" s="15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2">
        <v>21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4"/>
      <c r="O31" s="48">
        <v>8223</v>
      </c>
      <c r="P31" s="29">
        <v>34.43</v>
      </c>
      <c r="Q31" s="28">
        <v>9.56</v>
      </c>
      <c r="R31" s="21">
        <v>9104</v>
      </c>
      <c r="S31" s="24">
        <v>38.119999999999997</v>
      </c>
      <c r="T31" s="42">
        <v>10.59</v>
      </c>
      <c r="U31" s="21"/>
      <c r="V31" s="24"/>
      <c r="W31" s="20"/>
      <c r="X31" s="21"/>
      <c r="Y31" s="24"/>
      <c r="Z31" s="24"/>
      <c r="AA31" s="24"/>
      <c r="AB31" s="45"/>
      <c r="AC31" s="107">
        <v>7.41</v>
      </c>
      <c r="AD31" s="14">
        <f t="shared" si="0"/>
        <v>0</v>
      </c>
      <c r="AE31" s="15" t="str">
        <f t="shared" si="1"/>
        <v xml:space="preserve"> </v>
      </c>
      <c r="AF31" s="8"/>
      <c r="AG31" s="8"/>
      <c r="AH31" s="8"/>
    </row>
    <row r="32" spans="1:34" x14ac:dyDescent="0.25">
      <c r="A32" s="22">
        <v>22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44"/>
      <c r="O32" s="48">
        <v>8223</v>
      </c>
      <c r="P32" s="29">
        <v>34.43</v>
      </c>
      <c r="Q32" s="28">
        <v>9.56</v>
      </c>
      <c r="R32" s="21">
        <v>9104</v>
      </c>
      <c r="S32" s="24">
        <v>38.119999999999997</v>
      </c>
      <c r="T32" s="42">
        <v>10.59</v>
      </c>
      <c r="U32" s="21"/>
      <c r="V32" s="24"/>
      <c r="W32" s="20"/>
      <c r="X32" s="21"/>
      <c r="Y32" s="24"/>
      <c r="Z32" s="24"/>
      <c r="AA32" s="24"/>
      <c r="AB32" s="45"/>
      <c r="AC32" s="106">
        <v>8.8140000000000001</v>
      </c>
      <c r="AD32" s="14">
        <f t="shared" si="0"/>
        <v>0</v>
      </c>
      <c r="AE32" s="15" t="str">
        <f t="shared" si="1"/>
        <v xml:space="preserve"> </v>
      </c>
      <c r="AF32" s="8"/>
      <c r="AG32" s="8"/>
      <c r="AH32" s="8"/>
    </row>
    <row r="33" spans="1:34" x14ac:dyDescent="0.25">
      <c r="A33" s="22">
        <v>23</v>
      </c>
      <c r="B33" s="38">
        <v>89.963300000000004</v>
      </c>
      <c r="C33" s="39">
        <v>4.8616000000000001</v>
      </c>
      <c r="D33" s="39">
        <v>1.0707</v>
      </c>
      <c r="E33" s="39">
        <v>0.11260000000000001</v>
      </c>
      <c r="F33" s="39">
        <v>0.18720000000000001</v>
      </c>
      <c r="G33" s="39">
        <v>4.1999999999999997E-3</v>
      </c>
      <c r="H33" s="39">
        <v>4.5100000000000001E-2</v>
      </c>
      <c r="I33" s="39">
        <v>3.4700000000000002E-2</v>
      </c>
      <c r="J33" s="39">
        <v>3.4200000000000001E-2</v>
      </c>
      <c r="K33" s="39">
        <v>5.3E-3</v>
      </c>
      <c r="L33" s="39">
        <v>1.5488</v>
      </c>
      <c r="M33" s="40">
        <v>2.1324999999999998</v>
      </c>
      <c r="N33" s="41">
        <v>0.75019999999999998</v>
      </c>
      <c r="O33" s="48">
        <v>8214</v>
      </c>
      <c r="P33" s="24">
        <v>34.39</v>
      </c>
      <c r="Q33" s="20">
        <v>9.5500000000000007</v>
      </c>
      <c r="R33" s="21">
        <v>9095</v>
      </c>
      <c r="S33" s="24">
        <v>38.08</v>
      </c>
      <c r="T33" s="42">
        <v>10.58</v>
      </c>
      <c r="U33" s="21">
        <v>11524</v>
      </c>
      <c r="V33" s="24">
        <v>48.25</v>
      </c>
      <c r="W33" s="42">
        <v>13.4</v>
      </c>
      <c r="X33" s="21">
        <v>-12.2</v>
      </c>
      <c r="Y33" s="47">
        <v>-13</v>
      </c>
      <c r="Z33" s="19" t="s">
        <v>52</v>
      </c>
      <c r="AA33" s="19" t="s">
        <v>52</v>
      </c>
      <c r="AB33" s="37" t="s">
        <v>51</v>
      </c>
      <c r="AC33" s="106">
        <v>10.548999999999999</v>
      </c>
      <c r="AD33" s="14">
        <f t="shared" si="0"/>
        <v>100.00020000000001</v>
      </c>
      <c r="AE33" s="15" t="str">
        <f>IF(AD33=100,"ОК"," ")</f>
        <v xml:space="preserve"> </v>
      </c>
      <c r="AF33" s="8"/>
      <c r="AG33" s="8"/>
      <c r="AH33" s="8"/>
    </row>
    <row r="34" spans="1:34" x14ac:dyDescent="0.25">
      <c r="A34" s="22">
        <v>24</v>
      </c>
      <c r="B34" s="3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36"/>
      <c r="N34" s="31"/>
      <c r="O34" s="48">
        <v>8214</v>
      </c>
      <c r="P34" s="24">
        <v>34.39</v>
      </c>
      <c r="Q34" s="20">
        <v>9.5500000000000007</v>
      </c>
      <c r="R34" s="21">
        <v>9095</v>
      </c>
      <c r="S34" s="24">
        <v>38.08</v>
      </c>
      <c r="T34" s="42">
        <v>10.58</v>
      </c>
      <c r="U34" s="21"/>
      <c r="V34" s="29"/>
      <c r="W34" s="20"/>
      <c r="X34" s="46"/>
      <c r="Y34" s="24"/>
      <c r="Z34" s="19"/>
      <c r="AA34" s="19"/>
      <c r="AB34" s="37"/>
      <c r="AC34" s="106">
        <v>9.2710000000000008</v>
      </c>
      <c r="AD34" s="14">
        <f t="shared" si="0"/>
        <v>0</v>
      </c>
      <c r="AE34" s="15" t="str">
        <f t="shared" si="1"/>
        <v xml:space="preserve"> </v>
      </c>
      <c r="AF34" s="8"/>
      <c r="AG34" s="8"/>
      <c r="AH34" s="8"/>
    </row>
    <row r="35" spans="1:34" x14ac:dyDescent="0.25">
      <c r="A35" s="22">
        <v>25</v>
      </c>
      <c r="B35" s="3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36"/>
      <c r="N35" s="31"/>
      <c r="O35" s="48">
        <v>8214</v>
      </c>
      <c r="P35" s="24">
        <v>34.39</v>
      </c>
      <c r="Q35" s="20">
        <v>9.5500000000000007</v>
      </c>
      <c r="R35" s="21">
        <v>9095</v>
      </c>
      <c r="S35" s="24">
        <v>38.08</v>
      </c>
      <c r="T35" s="42">
        <v>10.58</v>
      </c>
      <c r="U35" s="21"/>
      <c r="V35" s="32"/>
      <c r="W35" s="20"/>
      <c r="X35" s="34"/>
      <c r="Y35" s="25"/>
      <c r="Z35" s="19"/>
      <c r="AA35" s="19"/>
      <c r="AB35" s="37"/>
      <c r="AC35" s="106">
        <v>8.6790000000000003</v>
      </c>
      <c r="AD35" s="14">
        <f t="shared" si="0"/>
        <v>0</v>
      </c>
      <c r="AE35" s="15" t="str">
        <f t="shared" si="1"/>
        <v xml:space="preserve"> </v>
      </c>
      <c r="AF35" s="8"/>
      <c r="AG35" s="8"/>
      <c r="AH35" s="8"/>
    </row>
    <row r="36" spans="1:34" x14ac:dyDescent="0.25">
      <c r="A36" s="22">
        <v>26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4"/>
      <c r="O36" s="48">
        <v>8214</v>
      </c>
      <c r="P36" s="24">
        <v>34.39</v>
      </c>
      <c r="Q36" s="20">
        <v>9.5500000000000007</v>
      </c>
      <c r="R36" s="21">
        <v>9095</v>
      </c>
      <c r="S36" s="24">
        <v>38.08</v>
      </c>
      <c r="T36" s="42">
        <v>10.58</v>
      </c>
      <c r="U36" s="21"/>
      <c r="V36" s="24"/>
      <c r="W36" s="20"/>
      <c r="X36" s="21"/>
      <c r="Y36" s="24"/>
      <c r="Z36" s="24"/>
      <c r="AA36" s="24"/>
      <c r="AB36" s="45"/>
      <c r="AC36" s="106">
        <v>8.3780000000000001</v>
      </c>
      <c r="AD36" s="14">
        <f t="shared" si="0"/>
        <v>0</v>
      </c>
      <c r="AE36" s="15" t="str">
        <f t="shared" si="1"/>
        <v xml:space="preserve"> </v>
      </c>
      <c r="AF36" s="8"/>
      <c r="AG36" s="8"/>
      <c r="AH36" s="8"/>
    </row>
    <row r="37" spans="1:34" x14ac:dyDescent="0.25">
      <c r="A37" s="22">
        <v>27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4"/>
      <c r="O37" s="48">
        <v>8214</v>
      </c>
      <c r="P37" s="24">
        <v>34.39</v>
      </c>
      <c r="Q37" s="20">
        <v>9.5500000000000007</v>
      </c>
      <c r="R37" s="21">
        <v>9095</v>
      </c>
      <c r="S37" s="24">
        <v>38.08</v>
      </c>
      <c r="T37" s="42">
        <v>10.58</v>
      </c>
      <c r="U37" s="21"/>
      <c r="V37" s="24"/>
      <c r="W37" s="20"/>
      <c r="X37" s="21"/>
      <c r="Y37" s="24"/>
      <c r="Z37" s="24"/>
      <c r="AA37" s="24"/>
      <c r="AB37" s="45"/>
      <c r="AC37" s="106">
        <v>7.891</v>
      </c>
      <c r="AD37" s="14">
        <f t="shared" si="0"/>
        <v>0</v>
      </c>
      <c r="AE37" s="15" t="str">
        <f t="shared" si="1"/>
        <v xml:space="preserve"> </v>
      </c>
      <c r="AF37" s="8"/>
      <c r="AG37" s="8"/>
      <c r="AH37" s="8"/>
    </row>
    <row r="38" spans="1:34" x14ac:dyDescent="0.25">
      <c r="A38" s="22">
        <v>28</v>
      </c>
      <c r="B38" s="38">
        <v>89.971800000000002</v>
      </c>
      <c r="C38" s="39">
        <v>4.8414999999999999</v>
      </c>
      <c r="D38" s="39">
        <v>1.1112</v>
      </c>
      <c r="E38" s="39">
        <v>0.115</v>
      </c>
      <c r="F38" s="39">
        <v>0.20519999999999999</v>
      </c>
      <c r="G38" s="39">
        <v>3.7000000000000002E-3</v>
      </c>
      <c r="H38" s="39">
        <v>4.8899999999999999E-2</v>
      </c>
      <c r="I38" s="39">
        <v>3.85E-2</v>
      </c>
      <c r="J38" s="39">
        <v>3.6400000000000002E-2</v>
      </c>
      <c r="K38" s="39">
        <v>4.8999999999999998E-3</v>
      </c>
      <c r="L38" s="39">
        <v>1.5325</v>
      </c>
      <c r="M38" s="40">
        <v>2.0905</v>
      </c>
      <c r="N38" s="41">
        <v>0.75060000000000004</v>
      </c>
      <c r="O38" s="48">
        <v>8229</v>
      </c>
      <c r="P38" s="24">
        <v>34.450000000000003</v>
      </c>
      <c r="Q38" s="20">
        <v>9.57</v>
      </c>
      <c r="R38" s="21">
        <v>9111</v>
      </c>
      <c r="S38" s="24">
        <v>38.14</v>
      </c>
      <c r="T38" s="42">
        <v>10.59</v>
      </c>
      <c r="U38" s="21">
        <v>11541</v>
      </c>
      <c r="V38" s="24">
        <v>48.32</v>
      </c>
      <c r="W38" s="20">
        <v>13.42</v>
      </c>
      <c r="X38" s="21">
        <v>-12.4</v>
      </c>
      <c r="Y38" s="47">
        <v>-12</v>
      </c>
      <c r="Z38" s="19" t="s">
        <v>52</v>
      </c>
      <c r="AA38" s="19" t="s">
        <v>52</v>
      </c>
      <c r="AB38" s="37" t="s">
        <v>51</v>
      </c>
      <c r="AC38" s="106">
        <v>8.2370000000000001</v>
      </c>
      <c r="AD38" s="14">
        <f t="shared" si="0"/>
        <v>100.0001</v>
      </c>
      <c r="AE38" s="15" t="str">
        <f t="shared" si="1"/>
        <v xml:space="preserve"> </v>
      </c>
      <c r="AF38" s="8"/>
      <c r="AG38" s="8"/>
      <c r="AH38" s="8"/>
    </row>
    <row r="39" spans="1:34" x14ac:dyDescent="0.25">
      <c r="A39" s="22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4"/>
      <c r="O39" s="48">
        <v>8229</v>
      </c>
      <c r="P39" s="24">
        <v>34.450000000000003</v>
      </c>
      <c r="Q39" s="20">
        <v>9.57</v>
      </c>
      <c r="R39" s="21">
        <v>9111</v>
      </c>
      <c r="S39" s="24">
        <v>38.14</v>
      </c>
      <c r="T39" s="42">
        <v>10.59</v>
      </c>
      <c r="U39" s="21"/>
      <c r="V39" s="24"/>
      <c r="W39" s="20"/>
      <c r="X39" s="21"/>
      <c r="Y39" s="24"/>
      <c r="Z39" s="24"/>
      <c r="AA39" s="24"/>
      <c r="AB39" s="45"/>
      <c r="AC39" s="106">
        <v>10.433</v>
      </c>
      <c r="AD39" s="14">
        <f t="shared" si="0"/>
        <v>0</v>
      </c>
      <c r="AE39" s="15" t="str">
        <f t="shared" si="1"/>
        <v xml:space="preserve"> </v>
      </c>
      <c r="AF39" s="8"/>
      <c r="AG39" s="8"/>
      <c r="AH39" s="8"/>
    </row>
    <row r="40" spans="1:34" ht="15.75" thickBot="1" x14ac:dyDescent="0.3">
      <c r="A40" s="22">
        <v>30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4"/>
      <c r="O40" s="48">
        <v>8229</v>
      </c>
      <c r="P40" s="24">
        <v>34.450000000000003</v>
      </c>
      <c r="Q40" s="20">
        <v>9.57</v>
      </c>
      <c r="R40" s="21">
        <v>9111</v>
      </c>
      <c r="S40" s="24">
        <v>38.14</v>
      </c>
      <c r="T40" s="42">
        <v>10.59</v>
      </c>
      <c r="U40" s="21"/>
      <c r="V40" s="24"/>
      <c r="W40" s="20"/>
      <c r="X40" s="21"/>
      <c r="Y40" s="24"/>
      <c r="Z40" s="24"/>
      <c r="AA40" s="24"/>
      <c r="AB40" s="45"/>
      <c r="AC40" s="108">
        <v>10.125</v>
      </c>
      <c r="AD40" s="14">
        <f t="shared" si="0"/>
        <v>0</v>
      </c>
      <c r="AE40" s="15" t="str">
        <f t="shared" si="1"/>
        <v xml:space="preserve"> </v>
      </c>
      <c r="AF40" s="8"/>
      <c r="AG40" s="8"/>
      <c r="AH40" s="8"/>
    </row>
    <row r="41" spans="1:34" ht="15" customHeight="1" thickBot="1" x14ac:dyDescent="0.3">
      <c r="A41" s="90" t="s">
        <v>26</v>
      </c>
      <c r="B41" s="90"/>
      <c r="C41" s="90"/>
      <c r="D41" s="90"/>
      <c r="E41" s="90"/>
      <c r="F41" s="90"/>
      <c r="G41" s="90"/>
      <c r="H41" s="91"/>
      <c r="I41" s="88" t="s">
        <v>24</v>
      </c>
      <c r="J41" s="89"/>
      <c r="K41" s="49">
        <v>0</v>
      </c>
      <c r="L41" s="60" t="s">
        <v>25</v>
      </c>
      <c r="M41" s="61"/>
      <c r="N41" s="50">
        <v>0</v>
      </c>
      <c r="O41" s="83">
        <f>SUMPRODUCT(O11:O40,AC11:AC40)/SUM(AC11:AC40)</f>
        <v>8223.5823905540929</v>
      </c>
      <c r="P41" s="56">
        <f>SUMPRODUCT(P11:P40,AC11:AC40)/SUM(AC11:AC40)</f>
        <v>34.430361526137865</v>
      </c>
      <c r="Q41" s="58">
        <f>SUMPRODUCT(Q11:Q40,AC11:AC40)/SUM(AC11:AC40)</f>
        <v>9.5617989851154963</v>
      </c>
      <c r="R41" s="56">
        <f>SUMPRODUCT(R11:R40,AC11:AC40)/SUM(AC11:AC40)</f>
        <v>9104.6840025125111</v>
      </c>
      <c r="S41" s="56">
        <f>SUMPRODUCT(S11:S40,AC11:AC40)/SUM(AC11:AC40)</f>
        <v>38.120284633462951</v>
      </c>
      <c r="T41" s="81">
        <f>SUMPRODUCT(T11:T40,AC11:AC40)/SUM(AC11:AC40)</f>
        <v>10.588343331615985</v>
      </c>
      <c r="U41" s="16"/>
      <c r="V41" s="9"/>
      <c r="W41" s="9"/>
      <c r="X41" s="9"/>
      <c r="Y41" s="9"/>
      <c r="Z41" s="9"/>
      <c r="AA41" s="9"/>
      <c r="AB41" s="9" t="s">
        <v>65</v>
      </c>
      <c r="AC41" s="9">
        <f>SUM(AC11:AC40)</f>
        <v>283.38200000000001</v>
      </c>
      <c r="AD41" s="14"/>
      <c r="AE41" s="15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85" t="s">
        <v>3</v>
      </c>
      <c r="I42" s="86"/>
      <c r="J42" s="86"/>
      <c r="K42" s="86"/>
      <c r="L42" s="86"/>
      <c r="M42" s="86"/>
      <c r="N42" s="87"/>
      <c r="O42" s="84"/>
      <c r="P42" s="57"/>
      <c r="Q42" s="59"/>
      <c r="R42" s="57"/>
      <c r="S42" s="57"/>
      <c r="T42" s="82"/>
      <c r="U42" s="16"/>
      <c r="V42" s="5"/>
      <c r="W42" s="5"/>
      <c r="X42" s="5"/>
      <c r="Y42" s="5"/>
      <c r="Z42" s="5"/>
      <c r="AA42" s="5"/>
      <c r="AB42" s="5"/>
      <c r="AC42" s="6"/>
    </row>
    <row r="43" spans="1:34" ht="4.5" customHeight="1" x14ac:dyDescent="0.25"/>
    <row r="44" spans="1:34" ht="24" customHeight="1" x14ac:dyDescent="0.25">
      <c r="B44" s="3" t="s">
        <v>58</v>
      </c>
      <c r="O44" s="27" t="s">
        <v>53</v>
      </c>
      <c r="R44" s="1" t="s">
        <v>54</v>
      </c>
      <c r="V44" s="27" t="s">
        <v>61</v>
      </c>
    </row>
    <row r="45" spans="1:34" x14ac:dyDescent="0.25">
      <c r="D45" s="7" t="s">
        <v>4</v>
      </c>
      <c r="O45" s="7" t="s">
        <v>5</v>
      </c>
      <c r="R45" s="7" t="s">
        <v>6</v>
      </c>
      <c r="V45" s="7" t="s">
        <v>7</v>
      </c>
    </row>
    <row r="46" spans="1:34" x14ac:dyDescent="0.25">
      <c r="B46" s="3" t="s">
        <v>9</v>
      </c>
      <c r="E46" s="27" t="s">
        <v>59</v>
      </c>
      <c r="O46" s="27" t="s">
        <v>55</v>
      </c>
      <c r="R46" s="1" t="s">
        <v>54</v>
      </c>
      <c r="V46" s="27" t="s">
        <v>61</v>
      </c>
    </row>
    <row r="47" spans="1:34" x14ac:dyDescent="0.25">
      <c r="E47" s="7" t="s">
        <v>8</v>
      </c>
      <c r="O47" s="7" t="s">
        <v>5</v>
      </c>
      <c r="R47" s="7" t="s">
        <v>6</v>
      </c>
      <c r="V47" s="7" t="s">
        <v>7</v>
      </c>
    </row>
    <row r="48" spans="1:34" x14ac:dyDescent="0.25">
      <c r="B48" s="3" t="s">
        <v>17</v>
      </c>
      <c r="G48" s="27" t="s">
        <v>57</v>
      </c>
      <c r="H48" s="26"/>
      <c r="I48" s="26"/>
      <c r="J48" s="26"/>
      <c r="K48" s="26"/>
      <c r="L48" s="26"/>
      <c r="O48" s="27" t="s">
        <v>56</v>
      </c>
      <c r="R48" s="1" t="s">
        <v>54</v>
      </c>
      <c r="V48" s="27" t="s">
        <v>61</v>
      </c>
    </row>
    <row r="49" spans="5:22" x14ac:dyDescent="0.25">
      <c r="E49" s="7" t="s">
        <v>18</v>
      </c>
      <c r="O49" s="7" t="s">
        <v>5</v>
      </c>
      <c r="R49" s="7" t="s">
        <v>6</v>
      </c>
      <c r="V49" s="7" t="s">
        <v>7</v>
      </c>
    </row>
  </sheetData>
  <mergeCells count="43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H42:N42"/>
    <mergeCell ref="I41:J41"/>
    <mergeCell ref="I9:I10"/>
    <mergeCell ref="J9:J10"/>
    <mergeCell ref="K9:K10"/>
    <mergeCell ref="A41:H41"/>
    <mergeCell ref="U9:U10"/>
    <mergeCell ref="V9:V10"/>
    <mergeCell ref="S41:S42"/>
    <mergeCell ref="T41:T42"/>
    <mergeCell ref="O41:O42"/>
    <mergeCell ref="I1:X1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70866141732283472" right="0.11811023622047245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2016-12-02T08:45:33Z</cp:lastPrinted>
  <dcterms:created xsi:type="dcterms:W3CDTF">2016-10-07T07:24:19Z</dcterms:created>
  <dcterms:modified xsi:type="dcterms:W3CDTF">2016-12-07T12:47:03Z</dcterms:modified>
</cp:coreProperties>
</file>