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1227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Q12" i="1"/>
  <c r="Q41" i="1" s="1"/>
  <c r="AD11" i="1"/>
  <c r="AE11" i="1" s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<sst xmlns="http://schemas.openxmlformats.org/spreadsheetml/2006/main" count="69" uniqueCount="62">
  <si>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</si>
  <si>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</si>
  <si>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</si>
  <si>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</si>
  <si>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</si>
  <si>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</si>
  <si>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</si>
  <si>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</si>
  <si>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</si>
  <si>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</si>
  <si>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</si>
  <si>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</si>
  <si>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</si>
  <si>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</si>
  <si>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</si>
  <si>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</si>
  <si>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</si>
  <si>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</si>
  <si>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</si>
  <si>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</si>
  <si>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</si>
  <si>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</si>
  <si>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</si>
  <si>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</si>
  <si>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</si>
  <si>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</si>
  <si>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</si>
  <si>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</si>
  <si>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</si>
  <si>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</si>
  <si>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</si>
  <si>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</si>
  <si>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</si>
  <si>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</si>
  <si>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</si>
  <si>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</si>
  <si>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</si>
  <si>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</si>
  <si>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</si>
  <si>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</si>
  <si>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</si>
  <si>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</si>
  <si>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</si>
  <si>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</si>
  <si>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</si>
  <si>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</si>
  <si>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</si>
  <si>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</si>
  <si>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</si>
  <si>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</si>
  <si>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</si>
  <si>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</si>
  <si>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</si>
  <si>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</si>
  <si>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</si>
  <si>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</si>
  <si>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"ДУД - 1" за період з 01.11.2016 року по 30.11.2016 року </t>
  </si>
  <si>
    <t>* - Обсяг природного газу за місяць з урахуванням ВТВ</t>
  </si>
  <si>
    <t>Всього*</t>
  </si>
  <si>
    <t xml:space="preserve">по ГРС Вигода, ГРС Мислівка, ГРС Вишків, маршрут № 451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</si>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</sst>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000"/>
    <numFmt numFmtId="167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167" fontId="3" fillId="0" borderId="16" xfId="0" applyNumberFormat="1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7" zoomScale="90" zoomScaleNormal="100" zoomScaleSheetLayoutView="90" workbookViewId="0">
      <selection activeCell="AB39" sqref="AB39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7.57031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76" t="s">
        <v>1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77" t="s">
        <v>47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77" t="s">
        <v>59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77" t="s">
        <v>56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2" t="s">
        <v>3</v>
      </c>
      <c r="B7" s="44" t="s">
        <v>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4" t="s">
        <v>5</v>
      </c>
      <c r="O7" s="50"/>
      <c r="P7" s="50"/>
      <c r="Q7" s="50"/>
      <c r="R7" s="50"/>
      <c r="S7" s="50"/>
      <c r="T7" s="50"/>
      <c r="U7" s="50"/>
      <c r="V7" s="50"/>
      <c r="W7" s="51"/>
      <c r="X7" s="52" t="s">
        <v>6</v>
      </c>
      <c r="Y7" s="64" t="s">
        <v>7</v>
      </c>
      <c r="Z7" s="56" t="s">
        <v>8</v>
      </c>
      <c r="AA7" s="56" t="s">
        <v>9</v>
      </c>
      <c r="AB7" s="58" t="s">
        <v>10</v>
      </c>
      <c r="AC7" s="42" t="s">
        <v>11</v>
      </c>
    </row>
    <row r="8" spans="1:34" ht="16.5" customHeight="1" thickBot="1" x14ac:dyDescent="0.3">
      <c r="A8" s="43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61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53"/>
      <c r="Y8" s="65"/>
      <c r="Z8" s="57"/>
      <c r="AA8" s="57"/>
      <c r="AB8" s="59"/>
      <c r="AC8" s="60"/>
    </row>
    <row r="9" spans="1:34" ht="15" customHeight="1" x14ac:dyDescent="0.25">
      <c r="A9" s="43"/>
      <c r="B9" s="54" t="s">
        <v>15</v>
      </c>
      <c r="C9" s="40" t="s">
        <v>16</v>
      </c>
      <c r="D9" s="40" t="s">
        <v>17</v>
      </c>
      <c r="E9" s="40" t="s">
        <v>18</v>
      </c>
      <c r="F9" s="40" t="s">
        <v>19</v>
      </c>
      <c r="G9" s="40" t="s">
        <v>20</v>
      </c>
      <c r="H9" s="40" t="s">
        <v>21</v>
      </c>
      <c r="I9" s="40" t="s">
        <v>22</v>
      </c>
      <c r="J9" s="40" t="s">
        <v>23</v>
      </c>
      <c r="K9" s="40" t="s">
        <v>24</v>
      </c>
      <c r="L9" s="40" t="s">
        <v>25</v>
      </c>
      <c r="M9" s="66" t="s">
        <v>26</v>
      </c>
      <c r="N9" s="62"/>
      <c r="O9" s="70" t="s">
        <v>27</v>
      </c>
      <c r="P9" s="72" t="s">
        <v>28</v>
      </c>
      <c r="Q9" s="58" t="s">
        <v>29</v>
      </c>
      <c r="R9" s="54" t="s">
        <v>30</v>
      </c>
      <c r="S9" s="40" t="s">
        <v>31</v>
      </c>
      <c r="T9" s="66" t="s">
        <v>32</v>
      </c>
      <c r="U9" s="68" t="s">
        <v>33</v>
      </c>
      <c r="V9" s="40" t="s">
        <v>34</v>
      </c>
      <c r="W9" s="66" t="s">
        <v>35</v>
      </c>
      <c r="X9" s="53"/>
      <c r="Y9" s="65"/>
      <c r="Z9" s="57"/>
      <c r="AA9" s="57"/>
      <c r="AB9" s="59"/>
      <c r="AC9" s="60"/>
    </row>
    <row r="10" spans="1:34" ht="92.25" customHeight="1" x14ac:dyDescent="0.25">
      <c r="A10" s="43"/>
      <c r="B10" s="55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67"/>
      <c r="N10" s="63"/>
      <c r="O10" s="71"/>
      <c r="P10" s="73"/>
      <c r="Q10" s="59"/>
      <c r="R10" s="55"/>
      <c r="S10" s="41"/>
      <c r="T10" s="67"/>
      <c r="U10" s="69"/>
      <c r="V10" s="41"/>
      <c r="W10" s="67"/>
      <c r="X10" s="53"/>
      <c r="Y10" s="65"/>
      <c r="Z10" s="57"/>
      <c r="AA10" s="57"/>
      <c r="AB10" s="59"/>
      <c r="AC10" s="60"/>
    </row>
    <row r="11" spans="1:34" x14ac:dyDescent="0.25">
      <c r="A11" s="10">
        <v>1</v>
      </c>
      <c r="B11" s="11">
        <v>92.370900000000006</v>
      </c>
      <c r="C11" s="11">
        <v>4.9839000000000002</v>
      </c>
      <c r="D11" s="11">
        <v>0.46339999999999998</v>
      </c>
      <c r="E11" s="11">
        <v>7.9500000000000001E-2</v>
      </c>
      <c r="F11" s="11">
        <v>0.1381</v>
      </c>
      <c r="G11" s="11">
        <v>1.6000000000000001E-3</v>
      </c>
      <c r="H11" s="11">
        <v>4.9700000000000001E-2</v>
      </c>
      <c r="I11" s="11">
        <v>4.5400000000000003E-2</v>
      </c>
      <c r="J11" s="11">
        <v>1.9599999999999999E-2</v>
      </c>
      <c r="K11" s="11">
        <v>8.0000000000000002E-3</v>
      </c>
      <c r="L11" s="11">
        <v>0.64959999999999996</v>
      </c>
      <c r="M11" s="11">
        <v>1.1902999999999999</v>
      </c>
      <c r="N11" s="12">
        <v>0.7268</v>
      </c>
      <c r="P11" s="11">
        <v>34.654699999999998</v>
      </c>
      <c r="Q11" s="34">
        <f>P11/3.6</f>
        <v>9.6263055555555557</v>
      </c>
      <c r="R11" s="14"/>
      <c r="S11" s="11">
        <v>38.401200000000003</v>
      </c>
      <c r="T11" s="23">
        <f t="shared" ref="T11:T13" si="0">S11/3.6</f>
        <v>10.667</v>
      </c>
      <c r="U11" s="15"/>
      <c r="V11" s="11">
        <v>49.436300000000003</v>
      </c>
      <c r="W11" s="23">
        <f t="shared" ref="W11:W13" si="1">V11/3.6</f>
        <v>13.732305555555556</v>
      </c>
      <c r="X11" s="38">
        <v>-7</v>
      </c>
      <c r="Y11" s="13">
        <v>-0.4</v>
      </c>
      <c r="Z11" s="11">
        <v>2.0000000000000001E-4</v>
      </c>
      <c r="AA11" s="11">
        <v>2.9999999999999997E-4</v>
      </c>
      <c r="AB11" s="16">
        <v>0</v>
      </c>
      <c r="AC11" s="18">
        <v>15.379</v>
      </c>
      <c r="AD11" s="19">
        <f t="shared" ref="AD11:AD40" si="2">SUM(B11:M11)+$K$41+$N$41</f>
        <v>99.999999999999986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34.654699999999998</v>
      </c>
      <c r="Q12" s="34">
        <f>P12/3.6</f>
        <v>9.6263055555555557</v>
      </c>
      <c r="R12" s="14"/>
      <c r="S12" s="11">
        <v>38.401200000000003</v>
      </c>
      <c r="T12" s="23">
        <f t="shared" si="0"/>
        <v>10.667</v>
      </c>
      <c r="U12" s="17"/>
      <c r="V12" s="11"/>
      <c r="W12" s="23">
        <f t="shared" si="1"/>
        <v>0</v>
      </c>
      <c r="X12" s="38"/>
      <c r="Y12" s="13"/>
      <c r="Z12" s="11"/>
      <c r="AA12" s="11"/>
      <c r="AB12" s="16"/>
      <c r="AC12" s="18">
        <v>14.698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>
        <v>96.123500000000007</v>
      </c>
      <c r="C13" s="11">
        <v>2.0802999999999998</v>
      </c>
      <c r="D13" s="11">
        <v>0.64070000000000005</v>
      </c>
      <c r="E13" s="11">
        <v>0.1036</v>
      </c>
      <c r="F13" s="11">
        <v>9.9199999999999997E-2</v>
      </c>
      <c r="G13" s="11">
        <v>1.1000000000000001E-3</v>
      </c>
      <c r="H13" s="11">
        <v>1.8800000000000001E-2</v>
      </c>
      <c r="I13" s="11">
        <v>1.2999999999999999E-2</v>
      </c>
      <c r="J13" s="11">
        <v>4.3999999999999997E-2</v>
      </c>
      <c r="K13" s="11">
        <v>8.3000000000000001E-3</v>
      </c>
      <c r="L13" s="11">
        <v>0.7248</v>
      </c>
      <c r="M13" s="11">
        <v>0.14269999999999999</v>
      </c>
      <c r="N13" s="12">
        <v>0.69889999999999997</v>
      </c>
      <c r="O13" s="14"/>
      <c r="P13" s="11">
        <v>34.263199999999998</v>
      </c>
      <c r="Q13" s="34">
        <f t="shared" ref="Q13:Q40" si="3">P13/3.6</f>
        <v>9.5175555555555551</v>
      </c>
      <c r="R13" s="14"/>
      <c r="S13" s="11">
        <v>37.994700000000002</v>
      </c>
      <c r="T13" s="23">
        <f t="shared" si="0"/>
        <v>10.554083333333333</v>
      </c>
      <c r="U13" s="17"/>
      <c r="V13" s="11">
        <v>49.878599999999999</v>
      </c>
      <c r="W13" s="23">
        <f t="shared" si="1"/>
        <v>13.855166666666666</v>
      </c>
      <c r="X13" s="38">
        <v>-14.1</v>
      </c>
      <c r="Y13" s="13"/>
      <c r="Z13" s="11"/>
      <c r="AA13" s="11"/>
      <c r="AB13" s="16"/>
      <c r="AC13" s="18">
        <v>16.172000000000001</v>
      </c>
      <c r="AD13" s="19">
        <f t="shared" si="2"/>
        <v>100</v>
      </c>
      <c r="AE13" s="20" t="str">
        <f>IF(AD13=100,"ОК"," ")</f>
        <v>ОК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34.263199999999998</v>
      </c>
      <c r="Q14" s="34">
        <f t="shared" si="3"/>
        <v>9.5175555555555551</v>
      </c>
      <c r="R14" s="14"/>
      <c r="S14" s="11">
        <v>37.994700000000002</v>
      </c>
      <c r="T14" s="23">
        <f>S14/3.6</f>
        <v>10.554083333333333</v>
      </c>
      <c r="U14" s="17"/>
      <c r="V14" s="11"/>
      <c r="W14" s="23">
        <f>V14/3.6</f>
        <v>0</v>
      </c>
      <c r="X14" s="38"/>
      <c r="Y14" s="13"/>
      <c r="Z14" s="11"/>
      <c r="AA14" s="11"/>
      <c r="AB14" s="16"/>
      <c r="AC14" s="18">
        <v>16.387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34.263199999999998</v>
      </c>
      <c r="Q15" s="34">
        <f t="shared" si="3"/>
        <v>9.5175555555555551</v>
      </c>
      <c r="R15" s="14"/>
      <c r="S15" s="11">
        <v>37.994700000000002</v>
      </c>
      <c r="T15" s="23">
        <f t="shared" ref="T15:T40" si="5">S15/3.6</f>
        <v>10.554083333333333</v>
      </c>
      <c r="U15" s="17"/>
      <c r="V15" s="11"/>
      <c r="W15" s="23">
        <f t="shared" ref="W15:W40" si="6">V15/3.6</f>
        <v>0</v>
      </c>
      <c r="X15" s="38"/>
      <c r="Y15" s="13"/>
      <c r="Z15" s="11"/>
      <c r="AA15" s="11"/>
      <c r="AB15" s="16"/>
      <c r="AC15" s="18">
        <v>15.145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34.263199999999998</v>
      </c>
      <c r="Q16" s="34">
        <f t="shared" si="3"/>
        <v>9.5175555555555551</v>
      </c>
      <c r="R16" s="14"/>
      <c r="S16" s="11">
        <v>37.994700000000002</v>
      </c>
      <c r="T16" s="23">
        <f t="shared" si="5"/>
        <v>10.554083333333333</v>
      </c>
      <c r="U16" s="17"/>
      <c r="V16" s="11"/>
      <c r="W16" s="23">
        <f t="shared" si="6"/>
        <v>0</v>
      </c>
      <c r="X16" s="38"/>
      <c r="Y16" s="13"/>
      <c r="Z16" s="11"/>
      <c r="AA16" s="11"/>
      <c r="AB16" s="16"/>
      <c r="AC16" s="18">
        <v>13.147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34.263199999999998</v>
      </c>
      <c r="Q17" s="34">
        <f t="shared" si="3"/>
        <v>9.5175555555555551</v>
      </c>
      <c r="R17" s="14"/>
      <c r="S17" s="11">
        <v>37.994700000000002</v>
      </c>
      <c r="T17" s="23">
        <f t="shared" si="5"/>
        <v>10.554083333333333</v>
      </c>
      <c r="U17" s="17"/>
      <c r="V17" s="11"/>
      <c r="W17" s="23">
        <f t="shared" si="6"/>
        <v>0</v>
      </c>
      <c r="X17" s="38"/>
      <c r="Y17" s="13"/>
      <c r="Z17" s="11"/>
      <c r="AA17" s="11"/>
      <c r="AB17" s="16"/>
      <c r="AC17" s="18">
        <v>14.379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96.042299999999997</v>
      </c>
      <c r="C18" s="11">
        <v>2.1412</v>
      </c>
      <c r="D18" s="11">
        <v>0.65710000000000002</v>
      </c>
      <c r="E18" s="11">
        <v>0.10630000000000001</v>
      </c>
      <c r="F18" s="11">
        <v>0.10290000000000001</v>
      </c>
      <c r="G18" s="11">
        <v>6.9999999999999999E-4</v>
      </c>
      <c r="H18" s="11">
        <v>1.9900000000000001E-2</v>
      </c>
      <c r="I18" s="11">
        <v>1.4200000000000001E-2</v>
      </c>
      <c r="J18" s="11">
        <v>4.7800000000000002E-2</v>
      </c>
      <c r="K18" s="11">
        <v>5.5999999999999999E-3</v>
      </c>
      <c r="L18" s="11">
        <v>0.70579999999999998</v>
      </c>
      <c r="M18" s="11">
        <v>0.15620000000000001</v>
      </c>
      <c r="N18" s="12">
        <v>0.69969999999999999</v>
      </c>
      <c r="O18" s="14"/>
      <c r="P18" s="11">
        <v>34.302399999999999</v>
      </c>
      <c r="Q18" s="34">
        <f t="shared" si="3"/>
        <v>9.5284444444444443</v>
      </c>
      <c r="R18" s="14"/>
      <c r="S18" s="11">
        <v>38.036799999999999</v>
      </c>
      <c r="T18" s="23">
        <f t="shared" si="5"/>
        <v>10.565777777777777</v>
      </c>
      <c r="U18" s="17"/>
      <c r="V18" s="11">
        <v>49.902999999999999</v>
      </c>
      <c r="W18" s="23">
        <f t="shared" si="6"/>
        <v>13.861944444444443</v>
      </c>
      <c r="X18" s="38">
        <v>-9.3000000000000007</v>
      </c>
      <c r="Y18" s="13"/>
      <c r="Z18" s="11"/>
      <c r="AA18" s="11"/>
      <c r="AB18" s="16"/>
      <c r="AC18" s="18">
        <v>15.151999999999999</v>
      </c>
      <c r="AD18" s="19">
        <f t="shared" si="2"/>
        <v>100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34.302399999999999</v>
      </c>
      <c r="Q19" s="34">
        <f t="shared" si="3"/>
        <v>9.5284444444444443</v>
      </c>
      <c r="R19" s="14"/>
      <c r="S19" s="11">
        <v>38.036799999999999</v>
      </c>
      <c r="T19" s="23">
        <f t="shared" si="5"/>
        <v>10.565777777777777</v>
      </c>
      <c r="U19" s="17"/>
      <c r="V19" s="11"/>
      <c r="W19" s="23">
        <f t="shared" si="6"/>
        <v>0</v>
      </c>
      <c r="X19" s="38"/>
      <c r="Y19" s="13"/>
      <c r="Z19" s="11"/>
      <c r="AA19" s="11"/>
      <c r="AB19" s="16"/>
      <c r="AC19" s="18">
        <v>16.001000000000001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34.302399999999999</v>
      </c>
      <c r="Q20" s="34">
        <f t="shared" si="3"/>
        <v>9.5284444444444443</v>
      </c>
      <c r="R20" s="14"/>
      <c r="S20" s="11">
        <v>38.036799999999999</v>
      </c>
      <c r="T20" s="23">
        <f t="shared" si="5"/>
        <v>10.565777777777777</v>
      </c>
      <c r="U20" s="17"/>
      <c r="V20" s="11"/>
      <c r="W20" s="23">
        <f t="shared" si="6"/>
        <v>0</v>
      </c>
      <c r="X20" s="38"/>
      <c r="Y20" s="13"/>
      <c r="Z20" s="11"/>
      <c r="AA20" s="11"/>
      <c r="AB20" s="16"/>
      <c r="AC20" s="18">
        <v>16.824999999999999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34.302399999999999</v>
      </c>
      <c r="Q21" s="34">
        <f t="shared" si="3"/>
        <v>9.5284444444444443</v>
      </c>
      <c r="R21" s="14"/>
      <c r="S21" s="11">
        <v>38.036799999999999</v>
      </c>
      <c r="T21" s="23">
        <f t="shared" si="5"/>
        <v>10.565777777777777</v>
      </c>
      <c r="U21" s="17"/>
      <c r="V21" s="11"/>
      <c r="W21" s="23">
        <f t="shared" si="6"/>
        <v>0</v>
      </c>
      <c r="X21" s="38"/>
      <c r="Y21" s="13"/>
      <c r="Z21" s="11"/>
      <c r="AA21" s="11"/>
      <c r="AB21" s="16"/>
      <c r="AC21" s="18">
        <v>15.750999999999999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34.302399999999999</v>
      </c>
      <c r="Q22" s="34">
        <f t="shared" si="3"/>
        <v>9.5284444444444443</v>
      </c>
      <c r="R22" s="14"/>
      <c r="S22" s="11">
        <v>38.036799999999999</v>
      </c>
      <c r="T22" s="23">
        <f t="shared" si="5"/>
        <v>10.565777777777777</v>
      </c>
      <c r="U22" s="17"/>
      <c r="V22" s="11"/>
      <c r="W22" s="23">
        <f t="shared" si="6"/>
        <v>0</v>
      </c>
      <c r="X22" s="38"/>
      <c r="Y22" s="13"/>
      <c r="Z22" s="11"/>
      <c r="AA22" s="11"/>
      <c r="AB22" s="16"/>
      <c r="AC22" s="18">
        <v>19.326000000000001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34.302399999999999</v>
      </c>
      <c r="Q23" s="34">
        <f t="shared" si="3"/>
        <v>9.5284444444444443</v>
      </c>
      <c r="R23" s="14"/>
      <c r="S23" s="11">
        <v>38.036799999999999</v>
      </c>
      <c r="T23" s="23">
        <f t="shared" si="5"/>
        <v>10.565777777777777</v>
      </c>
      <c r="U23" s="17"/>
      <c r="V23" s="11"/>
      <c r="W23" s="23">
        <f t="shared" si="6"/>
        <v>0</v>
      </c>
      <c r="X23" s="38"/>
      <c r="Y23" s="13"/>
      <c r="Z23" s="11"/>
      <c r="AA23" s="11"/>
      <c r="AB23" s="16"/>
      <c r="AC23" s="18">
        <v>23.425999999999998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34.302399999999999</v>
      </c>
      <c r="Q24" s="34">
        <f t="shared" si="3"/>
        <v>9.5284444444444443</v>
      </c>
      <c r="R24" s="14"/>
      <c r="S24" s="11">
        <v>38.036799999999999</v>
      </c>
      <c r="T24" s="23">
        <f t="shared" si="5"/>
        <v>10.565777777777777</v>
      </c>
      <c r="U24" s="17"/>
      <c r="V24" s="11"/>
      <c r="W24" s="23">
        <f t="shared" si="6"/>
        <v>0</v>
      </c>
      <c r="X24" s="38"/>
      <c r="Y24" s="13"/>
      <c r="Z24" s="11"/>
      <c r="AA24" s="11"/>
      <c r="AB24" s="16"/>
      <c r="AC24" s="18">
        <v>22.957000000000001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96.011700000000005</v>
      </c>
      <c r="C25" s="11">
        <v>2.1814</v>
      </c>
      <c r="D25" s="11">
        <v>0.66059999999999997</v>
      </c>
      <c r="E25" s="11">
        <v>0.1067</v>
      </c>
      <c r="F25" s="11">
        <v>0.10249999999999999</v>
      </c>
      <c r="G25" s="11">
        <v>3.3E-3</v>
      </c>
      <c r="H25" s="11">
        <v>2.01E-2</v>
      </c>
      <c r="I25" s="11">
        <v>1.41E-2</v>
      </c>
      <c r="J25" s="11">
        <v>2.01E-2</v>
      </c>
      <c r="K25" s="11">
        <v>7.9000000000000008E-3</v>
      </c>
      <c r="L25" s="11">
        <v>0.72260000000000002</v>
      </c>
      <c r="M25" s="11">
        <v>0.14899999999999999</v>
      </c>
      <c r="N25" s="12">
        <v>0.69930000000000003</v>
      </c>
      <c r="O25" s="14"/>
      <c r="P25" s="11">
        <v>34.277700000000003</v>
      </c>
      <c r="Q25" s="34">
        <f t="shared" si="3"/>
        <v>9.521583333333334</v>
      </c>
      <c r="R25" s="14"/>
      <c r="S25" s="11">
        <v>38.010100000000001</v>
      </c>
      <c r="T25" s="23">
        <f t="shared" si="5"/>
        <v>10.558361111111111</v>
      </c>
      <c r="U25" s="17"/>
      <c r="V25" s="11">
        <v>49.884399999999999</v>
      </c>
      <c r="W25" s="23">
        <f t="shared" si="6"/>
        <v>13.856777777777777</v>
      </c>
      <c r="X25" s="38">
        <v>-9</v>
      </c>
      <c r="Y25" s="13"/>
      <c r="Z25" s="11"/>
      <c r="AA25" s="11"/>
      <c r="AB25" s="16"/>
      <c r="AC25" s="18">
        <v>23.472999999999999</v>
      </c>
      <c r="AD25" s="19">
        <f t="shared" si="2"/>
        <v>100.00000000000001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34.277700000000003</v>
      </c>
      <c r="Q26" s="34">
        <f t="shared" si="3"/>
        <v>9.521583333333334</v>
      </c>
      <c r="R26" s="14"/>
      <c r="S26" s="11">
        <v>38.010100000000001</v>
      </c>
      <c r="T26" s="23">
        <f t="shared" si="5"/>
        <v>10.558361111111111</v>
      </c>
      <c r="U26" s="17"/>
      <c r="V26" s="11"/>
      <c r="W26" s="23">
        <f t="shared" si="6"/>
        <v>0</v>
      </c>
      <c r="X26" s="38"/>
      <c r="Y26" s="13"/>
      <c r="Z26" s="11"/>
      <c r="AA26" s="11"/>
      <c r="AB26" s="16"/>
      <c r="AC26" s="18">
        <v>22.882000000000001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34.277700000000003</v>
      </c>
      <c r="Q27" s="34">
        <f t="shared" si="3"/>
        <v>9.521583333333334</v>
      </c>
      <c r="R27" s="14"/>
      <c r="S27" s="11">
        <v>38.010100000000001</v>
      </c>
      <c r="T27" s="23">
        <f t="shared" si="5"/>
        <v>10.558361111111111</v>
      </c>
      <c r="U27" s="17"/>
      <c r="V27" s="11"/>
      <c r="W27" s="23">
        <f t="shared" si="6"/>
        <v>0</v>
      </c>
      <c r="X27" s="38"/>
      <c r="Y27" s="13"/>
      <c r="Z27" s="11"/>
      <c r="AA27" s="11"/>
      <c r="AB27" s="16"/>
      <c r="AC27" s="18">
        <v>20.100000000000001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34.277700000000003</v>
      </c>
      <c r="Q28" s="34">
        <f t="shared" si="3"/>
        <v>9.521583333333334</v>
      </c>
      <c r="R28" s="14"/>
      <c r="S28" s="11">
        <v>38.010100000000001</v>
      </c>
      <c r="T28" s="23">
        <f t="shared" si="5"/>
        <v>10.558361111111111</v>
      </c>
      <c r="U28" s="17"/>
      <c r="V28" s="11"/>
      <c r="W28" s="23">
        <f t="shared" si="6"/>
        <v>0</v>
      </c>
      <c r="X28" s="38"/>
      <c r="Y28" s="13"/>
      <c r="Z28" s="11"/>
      <c r="AA28" s="11"/>
      <c r="AB28" s="16"/>
      <c r="AC28" s="18">
        <v>15.862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34.277700000000003</v>
      </c>
      <c r="Q29" s="34">
        <f t="shared" si="3"/>
        <v>9.521583333333334</v>
      </c>
      <c r="R29" s="14"/>
      <c r="S29" s="11">
        <v>38.010100000000001</v>
      </c>
      <c r="T29" s="23">
        <f t="shared" si="5"/>
        <v>10.558361111111111</v>
      </c>
      <c r="U29" s="17"/>
      <c r="V29" s="11"/>
      <c r="W29" s="23">
        <f t="shared" si="6"/>
        <v>0</v>
      </c>
      <c r="X29" s="38"/>
      <c r="Y29" s="13"/>
      <c r="Z29" s="11"/>
      <c r="AA29" s="11"/>
      <c r="AB29" s="16"/>
      <c r="AC29" s="18">
        <v>13.625999999999999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34.277700000000003</v>
      </c>
      <c r="Q30" s="34">
        <f t="shared" si="3"/>
        <v>9.521583333333334</v>
      </c>
      <c r="R30" s="14"/>
      <c r="S30" s="11">
        <v>38.010100000000001</v>
      </c>
      <c r="T30" s="23">
        <f t="shared" si="5"/>
        <v>10.558361111111111</v>
      </c>
      <c r="U30" s="17"/>
      <c r="V30" s="11"/>
      <c r="W30" s="23">
        <f t="shared" si="6"/>
        <v>0</v>
      </c>
      <c r="X30" s="38"/>
      <c r="Y30" s="13"/>
      <c r="Z30" s="11"/>
      <c r="AA30" s="11"/>
      <c r="AB30" s="16"/>
      <c r="AC30" s="18">
        <v>12.798999999999999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34.277700000000003</v>
      </c>
      <c r="Q31" s="34">
        <f t="shared" si="3"/>
        <v>9.521583333333334</v>
      </c>
      <c r="R31" s="14"/>
      <c r="S31" s="11">
        <v>38.010100000000001</v>
      </c>
      <c r="T31" s="23">
        <f t="shared" si="5"/>
        <v>10.558361111111111</v>
      </c>
      <c r="U31" s="17"/>
      <c r="V31" s="11"/>
      <c r="W31" s="23">
        <f t="shared" si="6"/>
        <v>0</v>
      </c>
      <c r="X31" s="38"/>
      <c r="Y31" s="13"/>
      <c r="Z31" s="11"/>
      <c r="AA31" s="11"/>
      <c r="AB31" s="16"/>
      <c r="AC31" s="18">
        <v>15.712999999999999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96.167900000000003</v>
      </c>
      <c r="C32" s="11">
        <v>2.0735999999999999</v>
      </c>
      <c r="D32" s="11">
        <v>0.64119999999999999</v>
      </c>
      <c r="E32" s="11">
        <v>0.1041</v>
      </c>
      <c r="F32" s="11">
        <v>9.9099999999999994E-2</v>
      </c>
      <c r="G32" s="11">
        <v>2.0999999999999999E-3</v>
      </c>
      <c r="H32" s="11">
        <v>1.9099999999999999E-2</v>
      </c>
      <c r="I32" s="11">
        <v>1.32E-2</v>
      </c>
      <c r="J32" s="11">
        <v>4.2200000000000001E-2</v>
      </c>
      <c r="K32" s="11">
        <v>8.8000000000000005E-3</v>
      </c>
      <c r="L32" s="11">
        <v>0.68830000000000002</v>
      </c>
      <c r="M32" s="11">
        <v>0.1404</v>
      </c>
      <c r="N32" s="12">
        <v>0.6986</v>
      </c>
      <c r="O32" s="14"/>
      <c r="P32" s="11">
        <v>34.274000000000001</v>
      </c>
      <c r="Q32" s="34">
        <f t="shared" si="3"/>
        <v>9.5205555555555552</v>
      </c>
      <c r="R32" s="14"/>
      <c r="S32" s="11">
        <v>38.006799999999998</v>
      </c>
      <c r="T32" s="23">
        <f t="shared" si="5"/>
        <v>10.557444444444444</v>
      </c>
      <c r="U32" s="17"/>
      <c r="V32" s="11">
        <v>49.903399999999998</v>
      </c>
      <c r="W32" s="23">
        <f t="shared" si="6"/>
        <v>13.862055555555555</v>
      </c>
      <c r="X32" s="38">
        <v>-15</v>
      </c>
      <c r="Y32" s="13"/>
      <c r="Z32" s="11"/>
      <c r="AA32" s="11"/>
      <c r="AB32" s="16"/>
      <c r="AC32" s="18">
        <v>17.721</v>
      </c>
      <c r="AD32" s="19">
        <f t="shared" si="2"/>
        <v>99.999999999999986</v>
      </c>
      <c r="AE32" s="20" t="str">
        <f t="shared" si="4"/>
        <v>ОК</v>
      </c>
      <c r="AF32" s="21"/>
      <c r="AG32" s="21"/>
      <c r="AH32" s="21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34.274000000000001</v>
      </c>
      <c r="Q33" s="34">
        <f t="shared" si="3"/>
        <v>9.5205555555555552</v>
      </c>
      <c r="R33" s="14"/>
      <c r="S33" s="11">
        <v>38.006799999999998</v>
      </c>
      <c r="T33" s="23">
        <f t="shared" si="5"/>
        <v>10.557444444444444</v>
      </c>
      <c r="U33" s="17"/>
      <c r="V33" s="11"/>
      <c r="W33" s="23">
        <f t="shared" si="6"/>
        <v>0</v>
      </c>
      <c r="X33" s="38"/>
      <c r="Y33" s="13"/>
      <c r="Z33" s="11"/>
      <c r="AA33" s="11"/>
      <c r="AB33" s="16"/>
      <c r="AC33" s="18">
        <v>18.292999999999999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34.274000000000001</v>
      </c>
      <c r="Q34" s="34">
        <f t="shared" si="3"/>
        <v>9.5205555555555552</v>
      </c>
      <c r="R34" s="14"/>
      <c r="S34" s="11">
        <v>38.006799999999998</v>
      </c>
      <c r="T34" s="23">
        <f t="shared" si="5"/>
        <v>10.557444444444444</v>
      </c>
      <c r="U34" s="17"/>
      <c r="V34" s="11"/>
      <c r="W34" s="23">
        <f t="shared" si="6"/>
        <v>0</v>
      </c>
      <c r="X34" s="38"/>
      <c r="Y34" s="13"/>
      <c r="Z34" s="11"/>
      <c r="AA34" s="11"/>
      <c r="AB34" s="16"/>
      <c r="AC34" s="18">
        <v>17.463999999999999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34.274000000000001</v>
      </c>
      <c r="Q35" s="34">
        <f t="shared" si="3"/>
        <v>9.5205555555555552</v>
      </c>
      <c r="R35" s="14"/>
      <c r="S35" s="11">
        <v>38.006799999999998</v>
      </c>
      <c r="T35" s="23">
        <f t="shared" si="5"/>
        <v>10.557444444444444</v>
      </c>
      <c r="U35" s="17"/>
      <c r="V35" s="11"/>
      <c r="W35" s="23">
        <f t="shared" si="6"/>
        <v>0</v>
      </c>
      <c r="X35" s="38"/>
      <c r="Y35" s="13"/>
      <c r="Z35" s="11"/>
      <c r="AA35" s="11"/>
      <c r="AB35" s="16"/>
      <c r="AC35" s="18">
        <v>17.004000000000001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34.274000000000001</v>
      </c>
      <c r="Q36" s="34">
        <f t="shared" si="3"/>
        <v>9.5205555555555552</v>
      </c>
      <c r="R36" s="14"/>
      <c r="S36" s="11">
        <v>38.006799999999998</v>
      </c>
      <c r="T36" s="23">
        <f t="shared" si="5"/>
        <v>10.557444444444444</v>
      </c>
      <c r="U36" s="17"/>
      <c r="V36" s="11"/>
      <c r="W36" s="23">
        <f t="shared" si="6"/>
        <v>0</v>
      </c>
      <c r="X36" s="38"/>
      <c r="Y36" s="13"/>
      <c r="Z36" s="11"/>
      <c r="AA36" s="11"/>
      <c r="AB36" s="16"/>
      <c r="AC36" s="18">
        <v>16.041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34.274000000000001</v>
      </c>
      <c r="Q37" s="34">
        <f t="shared" si="3"/>
        <v>9.5205555555555552</v>
      </c>
      <c r="R37" s="14"/>
      <c r="S37" s="11">
        <v>38.006799999999998</v>
      </c>
      <c r="T37" s="23">
        <f t="shared" si="5"/>
        <v>10.557444444444444</v>
      </c>
      <c r="U37" s="17"/>
      <c r="V37" s="11"/>
      <c r="W37" s="23">
        <f t="shared" si="6"/>
        <v>0</v>
      </c>
      <c r="X37" s="38"/>
      <c r="Y37" s="13"/>
      <c r="Z37" s="11"/>
      <c r="AA37" s="11"/>
      <c r="AB37" s="16"/>
      <c r="AC37" s="18">
        <v>16.946999999999999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34.274000000000001</v>
      </c>
      <c r="Q38" s="34">
        <f t="shared" si="3"/>
        <v>9.5205555555555552</v>
      </c>
      <c r="R38" s="14"/>
      <c r="S38" s="11">
        <v>38.006799999999998</v>
      </c>
      <c r="T38" s="23">
        <f t="shared" si="5"/>
        <v>10.557444444444444</v>
      </c>
      <c r="U38" s="17"/>
      <c r="V38" s="11"/>
      <c r="W38" s="23">
        <f t="shared" si="6"/>
        <v>0</v>
      </c>
      <c r="X38" s="38"/>
      <c r="Y38" s="13"/>
      <c r="Z38" s="11"/>
      <c r="AA38" s="11"/>
      <c r="AB38" s="16"/>
      <c r="AC38" s="18">
        <v>22.245999999999999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34.274000000000001</v>
      </c>
      <c r="Q39" s="34">
        <f t="shared" si="3"/>
        <v>9.5205555555555552</v>
      </c>
      <c r="R39" s="14"/>
      <c r="S39" s="11">
        <v>38.006799999999998</v>
      </c>
      <c r="T39" s="23">
        <f t="shared" si="5"/>
        <v>10.557444444444444</v>
      </c>
      <c r="U39" s="17"/>
      <c r="V39" s="11"/>
      <c r="W39" s="23">
        <f t="shared" si="6"/>
        <v>0</v>
      </c>
      <c r="X39" s="38"/>
      <c r="Y39" s="13"/>
      <c r="Z39" s="11"/>
      <c r="AA39" s="11"/>
      <c r="AB39" s="16"/>
      <c r="AC39" s="18">
        <v>24.373999999999999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4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34.274000000000001</v>
      </c>
      <c r="Q40" s="34">
        <f t="shared" si="3"/>
        <v>9.5205555555555552</v>
      </c>
      <c r="R40" s="14"/>
      <c r="S40" s="11">
        <v>38.006799999999998</v>
      </c>
      <c r="T40" s="23">
        <f t="shared" si="5"/>
        <v>10.557444444444444</v>
      </c>
      <c r="U40" s="17"/>
      <c r="V40" s="11"/>
      <c r="W40" s="23">
        <f t="shared" si="6"/>
        <v>0</v>
      </c>
      <c r="X40" s="38"/>
      <c r="Y40" s="13"/>
      <c r="Z40" s="11"/>
      <c r="AA40" s="11"/>
      <c r="AB40" s="16"/>
      <c r="AC40" s="18">
        <v>24.469000000000001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4" ht="15" customHeight="1" thickBot="1" x14ac:dyDescent="0.3">
      <c r="A41" s="85" t="s">
        <v>36</v>
      </c>
      <c r="B41" s="86"/>
      <c r="C41" s="86"/>
      <c r="D41" s="86"/>
      <c r="E41" s="86"/>
      <c r="F41" s="86"/>
      <c r="G41" s="86"/>
      <c r="H41" s="87"/>
      <c r="I41" s="85" t="s">
        <v>37</v>
      </c>
      <c r="J41" s="86"/>
      <c r="K41" s="24">
        <v>0</v>
      </c>
      <c r="L41" s="88" t="s">
        <v>38</v>
      </c>
      <c r="M41" s="89"/>
      <c r="N41" s="25">
        <v>0</v>
      </c>
      <c r="O41" s="90">
        <f>SUMPRODUCT(O11:O40,AC11:AC40)/SUM(AC11:AC40)</f>
        <v>0</v>
      </c>
      <c r="P41" s="78">
        <f>SUMPRODUCT(P11:P40,AC11:AC40)/SUM(AC11:AC40)</f>
        <v>34.301679819169337</v>
      </c>
      <c r="Q41" s="78">
        <f>SUMPRODUCT(Q11:Q40,AC11:AC40)/SUM(AC11:AC40)</f>
        <v>9.5282443942137025</v>
      </c>
      <c r="R41" s="78">
        <f>SUMPRODUCT(R11:R40,AC11:AC40)/SUM(AC11:AC40)</f>
        <v>0</v>
      </c>
      <c r="S41" s="78">
        <f>SUMPRODUCT(S11:S40,AC11:AC40)/SUM(AC11:AC40)</f>
        <v>38.035363316590441</v>
      </c>
      <c r="T41" s="80">
        <f>SUMPRODUCT(T11:T40,AC11:AC40)/SUM(AC11:AC40)</f>
        <v>10.565378699052902</v>
      </c>
      <c r="U41" s="26"/>
      <c r="V41" s="27"/>
      <c r="W41" s="27"/>
      <c r="X41" s="27"/>
      <c r="Y41" s="27"/>
      <c r="Z41" s="27"/>
      <c r="AA41" s="74" t="s">
        <v>58</v>
      </c>
      <c r="AB41" s="75"/>
      <c r="AC41" s="39">
        <v>533.29899999999998</v>
      </c>
      <c r="AD41" s="19"/>
      <c r="AE41" s="20"/>
      <c r="AF41" s="21"/>
      <c r="AG41" s="21"/>
      <c r="AH41" s="21"/>
    </row>
    <row r="42" spans="1:34" ht="19.5" customHeight="1" thickBot="1" x14ac:dyDescent="0.3">
      <c r="A42" s="28"/>
      <c r="B42" s="29"/>
      <c r="C42" s="29"/>
      <c r="D42" s="29"/>
      <c r="E42" s="29"/>
      <c r="F42" s="29"/>
      <c r="G42" s="29"/>
      <c r="H42" s="82" t="s">
        <v>39</v>
      </c>
      <c r="I42" s="83"/>
      <c r="J42" s="83"/>
      <c r="K42" s="83"/>
      <c r="L42" s="83"/>
      <c r="M42" s="83"/>
      <c r="N42" s="84"/>
      <c r="O42" s="91"/>
      <c r="P42" s="79"/>
      <c r="Q42" s="79"/>
      <c r="R42" s="79"/>
      <c r="S42" s="79"/>
      <c r="T42" s="81"/>
      <c r="U42" s="26"/>
      <c r="V42" s="29"/>
      <c r="W42" s="29"/>
      <c r="X42" s="29"/>
      <c r="Y42" s="29"/>
      <c r="Z42" s="29"/>
      <c r="AA42" s="29"/>
      <c r="AB42" s="29"/>
      <c r="AC42" s="30"/>
    </row>
    <row r="43" spans="1:34" ht="4.5" customHeight="1" x14ac:dyDescent="0.25"/>
    <row r="44" spans="1:34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4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4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4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4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57</v>
      </c>
    </row>
  </sheetData>
  <mergeCells count="47">
    <mergeCell ref="AA41:AB41"/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M9:M10"/>
    <mergeCell ref="O9:O10"/>
    <mergeCell ref="P9:P10"/>
    <mergeCell ref="Q9:Q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</mergeCells>
  <printOptions horizontalCentered="1" verticalCentered="1"/>
  <pageMargins left="0.70866141732283472" right="0.51181102362204722" top="0.39370078740157483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2016-12-07T09:13:36Z</cp:lastPrinted>
  <dcterms:created xsi:type="dcterms:W3CDTF">2016-11-01T07:39:48Z</dcterms:created>
  <dcterms:modified xsi:type="dcterms:W3CDTF">2016-12-07T09:14:05Z</dcterms:modified>
</cp:coreProperties>
</file>