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330"/>
  </bookViews>
  <sheets>
    <sheet name="Лист1" sheetId="1" r:id="rId1"/>
  </sheets>
  <definedNames>
    <definedName name="_xlnm.Print_Area" localSheetId="0">Лист1!$A$1:$AC$51</definedName>
  </definedNames>
  <calcPr calcId="145621"/>
</workbook>
</file>

<file path=xl/calcChain.xml><?xml version="1.0" encoding="utf-8"?>
<calcChain xmlns="http://schemas.openxmlformats.org/spreadsheetml/2006/main">
  <c r="W40" i="1" l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3" i="1"/>
  <c r="W12" i="1"/>
  <c r="W1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3" i="1"/>
  <c r="T12" i="1"/>
  <c r="T11" i="1"/>
  <c r="T14" i="1"/>
  <c r="W14" i="1"/>
  <c r="Q11" i="1"/>
  <c r="Q13" i="1" l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T41" i="1" l="1"/>
  <c r="S41" i="1"/>
  <c r="R41" i="1"/>
  <c r="P41" i="1"/>
  <c r="O41" i="1"/>
  <c r="AD40" i="1"/>
  <c r="AE40" i="1" s="1"/>
  <c r="AD39" i="1"/>
  <c r="AE39" i="1" s="1"/>
  <c r="AD38" i="1"/>
  <c r="AE38" i="1" s="1"/>
  <c r="AD37" i="1"/>
  <c r="AE37" i="1" s="1"/>
  <c r="AD36" i="1"/>
  <c r="AE36" i="1" s="1"/>
  <c r="AD35" i="1"/>
  <c r="AE35" i="1" s="1"/>
  <c r="AD34" i="1"/>
  <c r="AE34" i="1" s="1"/>
  <c r="AD33" i="1"/>
  <c r="AE33" i="1" s="1"/>
  <c r="AD32" i="1"/>
  <c r="AE32" i="1" s="1"/>
  <c r="AD31" i="1"/>
  <c r="AE31" i="1" s="1"/>
  <c r="AD30" i="1"/>
  <c r="AE30" i="1" s="1"/>
  <c r="AD29" i="1"/>
  <c r="AE29" i="1" s="1"/>
  <c r="AD28" i="1"/>
  <c r="AE28" i="1" s="1"/>
  <c r="AD27" i="1"/>
  <c r="AE27" i="1" s="1"/>
  <c r="AD26" i="1"/>
  <c r="AE26" i="1" s="1"/>
  <c r="AD25" i="1"/>
  <c r="AE25" i="1" s="1"/>
  <c r="AD24" i="1"/>
  <c r="AE24" i="1" s="1"/>
  <c r="AD23" i="1"/>
  <c r="AE23" i="1" s="1"/>
  <c r="AD22" i="1"/>
  <c r="AE22" i="1" s="1"/>
  <c r="AD21" i="1"/>
  <c r="AE21" i="1" s="1"/>
  <c r="AD20" i="1"/>
  <c r="AE20" i="1" s="1"/>
  <c r="AD19" i="1"/>
  <c r="AE19" i="1" s="1"/>
  <c r="AD18" i="1"/>
  <c r="AE18" i="1" s="1"/>
  <c r="AD17" i="1"/>
  <c r="AE17" i="1" s="1"/>
  <c r="AD16" i="1"/>
  <c r="AE16" i="1" s="1"/>
  <c r="AD15" i="1"/>
  <c r="AE15" i="1" s="1"/>
  <c r="AD14" i="1"/>
  <c r="AE14" i="1" s="1"/>
  <c r="AD13" i="1"/>
  <c r="AE13" i="1" s="1"/>
  <c r="AD12" i="1"/>
  <c r="AE12" i="1" s="1"/>
  <c r="Q12" i="1"/>
  <c r="Q41" i="1" s="1"/>
  <c r="AD11" i="1"/>
  <c r="AE11" i="1" s="1"/>
</calcChain>
</file>

<file path=xl/sharedStrings.xml><?xml version="1.0" encoding="utf-8"?>
<sst xmlns="http://schemas.openxmlformats.org/spreadsheetml/2006/main" count="70" uniqueCount="63">
  <si>
    <t>ПАТ "УКРТРАНСГАЗ"</t>
  </si>
  <si>
    <t xml:space="preserve">ПАСПОРТ ФІЗИКО-ХІМІЧНИХ ПОКАЗНИКІВ ПРИРОДНОГО ГАЗУ </t>
  </si>
  <si>
    <t>Вимірювальна хіміко-аналітична лабораторія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</si>
  <si>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</si>
  <si>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</si>
  <si>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</si>
  <si>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</si>
  <si>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</si>
  <si>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</si>
  <si>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</si>
  <si>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</si>
  <si>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</si>
  <si>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</si>
  <si>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</si>
  <si>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</si>
  <si>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</si>
  <si>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</si>
  <si>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</si>
  <si>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</si>
  <si>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</si>
  <si>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</si>
  <si>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</si>
  <si>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</si>
  <si>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</si>
  <si>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</si>
  <si>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</si>
  <si>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</si>
  <si>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</si>
  <si>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</si>
  <si>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</si>
  <si>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</si>
  <si>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</si>
  <si>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</si>
  <si>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</si>
  <si>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</si>
  <si>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</si>
  <si>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Умовно постійні компоненти, мол. % від 01.01.2016 р.</t>
  </si>
  <si>
    <t>Гелій</t>
  </si>
  <si>
    <t>Водень</t>
  </si>
  <si>
    <t>Середньозважене значення теплоти згоряння:</t>
  </si>
  <si>
    <t>прізвище</t>
  </si>
  <si>
    <t>дата</t>
  </si>
  <si>
    <t>Лабораторія, де здійснювались аналізи газу</t>
  </si>
  <si>
    <t>Метрологічна служба, яка вимірює обсяги газу</t>
  </si>
  <si>
    <t>Філія "УМГ "ПРИКАРПАТТРАНСГАЗ"</t>
  </si>
  <si>
    <t>Долинське ЛВУМГ</t>
  </si>
  <si>
    <r>
      <t xml:space="preserve">Свідоцтво </t>
    </r>
    <r>
      <rPr>
        <b/>
        <sz val="8"/>
        <rFont val="Arial"/>
        <family val="2"/>
        <charset val="204"/>
      </rPr>
      <t>№ ІФ 757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 xml:space="preserve"> 28.05.2019 р.</t>
    </r>
  </si>
  <si>
    <t xml:space="preserve">переданого Долинським ЛВУМГ та прийнятого ПАТ "Івано-Франківськгаз" </t>
  </si>
  <si>
    <t xml:space="preserve">по ГРС Долина, ГРС Рожнятів, ГРС Вільхівка, ГРС Яворів, ГРС Підбереж, </t>
  </si>
  <si>
    <t xml:space="preserve">          підпис</t>
  </si>
  <si>
    <t xml:space="preserve">Начальник Долинського ЛВУМГ </t>
  </si>
  <si>
    <t>Бойко В. Т.</t>
  </si>
  <si>
    <t>Тишківський М. Й.</t>
  </si>
  <si>
    <t>Начальник служби ГВ та М</t>
  </si>
  <si>
    <t>Владика В. М.</t>
  </si>
  <si>
    <t>Підрозділ підприємства, якому підпорядкована лабораторія</t>
  </si>
  <si>
    <t>В. о. інженера-лаборанта II кат.</t>
  </si>
  <si>
    <t xml:space="preserve">газопроводу "Пасічна - Долина" за період з 01.11.2016 року по 30.11.2016 року </t>
  </si>
  <si>
    <t>Всього*</t>
  </si>
  <si>
    <t>* - Обсяг природного газу за місяць з урахуванням ВТВ</t>
  </si>
  <si>
    <t xml:space="preserve">ГРС Болехів, ГРС Брошнів, ГРС Сваричів, ГРС Росільна, ГРС Солотвин, маршрут № 450 </t>
  </si>
  <si>
    <t>30.11.2016 р.</t>
  </si>
  <si>
    <t xml:space="preserve"> 30.11.2016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</si>
</sst>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#,##0.0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5" fillId="0" borderId="0" xfId="0" applyFont="1"/>
    <xf numFmtId="0" fontId="4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64" fontId="3" fillId="0" borderId="17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2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165" fontId="3" fillId="0" borderId="10" xfId="0" applyNumberFormat="1" applyFont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2" fontId="0" fillId="0" borderId="0" xfId="0" applyNumberFormat="1" applyProtection="1"/>
    <xf numFmtId="164" fontId="3" fillId="0" borderId="29" xfId="0" applyNumberFormat="1" applyFont="1" applyBorder="1" applyAlignment="1" applyProtection="1">
      <alignment horizontal="center" vertical="center" wrapText="1"/>
      <protection locked="0"/>
    </xf>
    <xf numFmtId="164" fontId="3" fillId="0" borderId="18" xfId="0" applyNumberFormat="1" applyFont="1" applyBorder="1" applyAlignment="1" applyProtection="1">
      <alignment horizontal="center" vertical="center" wrapText="1"/>
      <protection locked="0"/>
    </xf>
    <xf numFmtId="164" fontId="3" fillId="0" borderId="34" xfId="0" applyNumberFormat="1" applyFont="1" applyBorder="1" applyProtection="1">
      <protection locked="0"/>
    </xf>
    <xf numFmtId="164" fontId="3" fillId="0" borderId="37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166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vertical="center"/>
      <protection locked="0"/>
    </xf>
    <xf numFmtId="0" fontId="0" fillId="0" borderId="41" xfId="0" applyBorder="1" applyProtection="1">
      <protection locked="0"/>
    </xf>
    <xf numFmtId="0" fontId="0" fillId="0" borderId="41" xfId="0" applyFont="1" applyBorder="1" applyProtection="1"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righ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164" fontId="3" fillId="0" borderId="42" xfId="0" applyNumberFormat="1" applyFont="1" applyBorder="1" applyAlignment="1" applyProtection="1">
      <alignment horizontal="center" vertical="center" wrapText="1"/>
      <protection locked="0"/>
    </xf>
    <xf numFmtId="164" fontId="3" fillId="0" borderId="29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0" fontId="3" fillId="0" borderId="39" xfId="0" applyFont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center" wrapText="1"/>
      <protection locked="0"/>
    </xf>
    <xf numFmtId="0" fontId="3" fillId="0" borderId="38" xfId="0" applyFont="1" applyBorder="1" applyAlignment="1" applyProtection="1">
      <alignment horizontal="right" vertical="center" wrapText="1"/>
      <protection locked="0"/>
    </xf>
    <xf numFmtId="0" fontId="3" fillId="0" borderId="39" xfId="0" applyFont="1" applyBorder="1" applyAlignment="1" applyProtection="1">
      <alignment horizontal="right" vertical="center" wrapText="1"/>
      <protection locked="0"/>
    </xf>
    <xf numFmtId="0" fontId="3" fillId="0" borderId="40" xfId="0" applyFont="1" applyBorder="1" applyAlignment="1" applyProtection="1">
      <alignment horizontal="right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wrapText="1"/>
      <protection locked="0"/>
    </xf>
    <xf numFmtId="0" fontId="3" fillId="0" borderId="38" xfId="0" applyFont="1" applyBorder="1" applyAlignment="1" applyProtection="1">
      <alignment horizontal="center" wrapText="1"/>
      <protection locked="0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1"/>
  <sheetViews>
    <sheetView tabSelected="1" view="pageBreakPreview" topLeftCell="A10" zoomScale="90" zoomScaleNormal="100" zoomScaleSheetLayoutView="90" workbookViewId="0">
      <selection activeCell="Z40" sqref="Z40"/>
    </sheetView>
  </sheetViews>
  <sheetFormatPr defaultRowHeight="15" x14ac:dyDescent="0.25"/>
  <cols>
    <col min="1" max="1" width="4.85546875" style="3" customWidth="1"/>
    <col min="2" max="2" width="7.28515625" style="3" customWidth="1"/>
    <col min="3" max="10" width="6.140625" style="3" customWidth="1"/>
    <col min="11" max="11" width="6.85546875" style="3" customWidth="1"/>
    <col min="12" max="13" width="6.140625" style="3" customWidth="1"/>
    <col min="14" max="14" width="7.28515625" style="3" customWidth="1"/>
    <col min="15" max="15" width="6.140625" style="3" customWidth="1"/>
    <col min="16" max="16" width="7.140625" style="3" customWidth="1"/>
    <col min="17" max="18" width="6.140625" style="3" customWidth="1"/>
    <col min="19" max="19" width="7.42578125" style="3" customWidth="1"/>
    <col min="20" max="20" width="7.85546875" style="3" customWidth="1"/>
    <col min="21" max="21" width="6.140625" style="3" customWidth="1"/>
    <col min="22" max="22" width="7.42578125" style="3" customWidth="1"/>
    <col min="23" max="23" width="7.7109375" style="3" customWidth="1"/>
    <col min="24" max="25" width="6" style="3" customWidth="1"/>
    <col min="26" max="28" width="6.140625" style="3" customWidth="1"/>
    <col min="29" max="29" width="8.5703125" style="3" customWidth="1"/>
    <col min="30" max="30" width="9.140625" style="3"/>
    <col min="31" max="31" width="7.5703125" style="3" bestFit="1" customWidth="1"/>
    <col min="32" max="32" width="9.5703125" style="3" bestFit="1" customWidth="1"/>
    <col min="33" max="33" width="7.5703125" style="3" bestFit="1" customWidth="1"/>
    <col min="34" max="34" width="10.28515625" style="3" bestFit="1" customWidth="1"/>
    <col min="35" max="16384" width="9.140625" style="3"/>
  </cols>
  <sheetData>
    <row r="1" spans="1:34" x14ac:dyDescent="0.25">
      <c r="A1" s="1" t="s">
        <v>0</v>
      </c>
      <c r="B1" s="2"/>
      <c r="C1" s="2"/>
      <c r="D1" s="2"/>
      <c r="I1" s="74" t="s">
        <v>1</v>
      </c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32"/>
    </row>
    <row r="2" spans="1:34" x14ac:dyDescent="0.25">
      <c r="A2" s="1" t="s">
        <v>44</v>
      </c>
      <c r="B2" s="2"/>
      <c r="C2" s="4"/>
      <c r="D2" s="2"/>
      <c r="F2" s="2"/>
      <c r="G2" s="2"/>
      <c r="H2" s="2"/>
      <c r="I2" s="75" t="s">
        <v>47</v>
      </c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5"/>
      <c r="X2" s="6"/>
      <c r="Y2" s="6"/>
    </row>
    <row r="3" spans="1:34" ht="13.5" customHeight="1" x14ac:dyDescent="0.25">
      <c r="A3" s="1" t="s">
        <v>45</v>
      </c>
      <c r="C3" s="5"/>
      <c r="F3" s="2"/>
      <c r="G3" s="2"/>
      <c r="H3" s="2"/>
      <c r="I3" s="75" t="s">
        <v>48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5"/>
      <c r="Z3" s="6"/>
      <c r="AA3" s="6"/>
      <c r="AB3" s="6"/>
      <c r="AC3" s="6"/>
    </row>
    <row r="4" spans="1:34" x14ac:dyDescent="0.25">
      <c r="A4" s="7" t="s">
        <v>2</v>
      </c>
      <c r="G4" s="2"/>
      <c r="H4" s="2"/>
      <c r="I4" s="74" t="s">
        <v>60</v>
      </c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33"/>
      <c r="X4" s="6"/>
      <c r="Y4" s="6"/>
      <c r="Z4" s="6"/>
      <c r="AA4" s="6"/>
      <c r="AB4" s="6"/>
      <c r="AC4" s="6"/>
    </row>
    <row r="5" spans="1:34" x14ac:dyDescent="0.25">
      <c r="A5" s="7" t="s">
        <v>46</v>
      </c>
      <c r="F5" s="2"/>
      <c r="G5" s="2"/>
      <c r="H5" s="2"/>
      <c r="I5" s="75" t="s">
        <v>57</v>
      </c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5"/>
      <c r="X5" s="6"/>
      <c r="Y5" s="6"/>
      <c r="Z5" s="6"/>
    </row>
    <row r="6" spans="1:34" ht="5.25" customHeight="1" thickBot="1" x14ac:dyDescent="0.3"/>
    <row r="7" spans="1:34" ht="26.25" customHeight="1" thickBot="1" x14ac:dyDescent="0.3">
      <c r="A7" s="40" t="s">
        <v>3</v>
      </c>
      <c r="B7" s="42" t="s">
        <v>4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4"/>
      <c r="N7" s="42" t="s">
        <v>5</v>
      </c>
      <c r="O7" s="48"/>
      <c r="P7" s="48"/>
      <c r="Q7" s="48"/>
      <c r="R7" s="48"/>
      <c r="S7" s="48"/>
      <c r="T7" s="48"/>
      <c r="U7" s="48"/>
      <c r="V7" s="48"/>
      <c r="W7" s="49"/>
      <c r="X7" s="50" t="s">
        <v>6</v>
      </c>
      <c r="Y7" s="62" t="s">
        <v>7</v>
      </c>
      <c r="Z7" s="54" t="s">
        <v>8</v>
      </c>
      <c r="AA7" s="54" t="s">
        <v>9</v>
      </c>
      <c r="AB7" s="56" t="s">
        <v>10</v>
      </c>
      <c r="AC7" s="40" t="s">
        <v>11</v>
      </c>
    </row>
    <row r="8" spans="1:34" ht="16.5" customHeight="1" thickBot="1" x14ac:dyDescent="0.3">
      <c r="A8" s="41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7"/>
      <c r="N8" s="59" t="s">
        <v>12</v>
      </c>
      <c r="O8" s="8" t="s">
        <v>13</v>
      </c>
      <c r="P8" s="8"/>
      <c r="Q8" s="8"/>
      <c r="R8" s="8"/>
      <c r="S8" s="8"/>
      <c r="T8" s="8"/>
      <c r="U8" s="8"/>
      <c r="V8" s="8" t="s">
        <v>14</v>
      </c>
      <c r="W8" s="9"/>
      <c r="X8" s="51"/>
      <c r="Y8" s="63"/>
      <c r="Z8" s="55"/>
      <c r="AA8" s="55"/>
      <c r="AB8" s="57"/>
      <c r="AC8" s="58"/>
    </row>
    <row r="9" spans="1:34" ht="15" customHeight="1" x14ac:dyDescent="0.25">
      <c r="A9" s="41"/>
      <c r="B9" s="52" t="s">
        <v>15</v>
      </c>
      <c r="C9" s="38" t="s">
        <v>16</v>
      </c>
      <c r="D9" s="38" t="s">
        <v>17</v>
      </c>
      <c r="E9" s="38" t="s">
        <v>18</v>
      </c>
      <c r="F9" s="38" t="s">
        <v>19</v>
      </c>
      <c r="G9" s="38" t="s">
        <v>20</v>
      </c>
      <c r="H9" s="38" t="s">
        <v>21</v>
      </c>
      <c r="I9" s="38" t="s">
        <v>22</v>
      </c>
      <c r="J9" s="38" t="s">
        <v>23</v>
      </c>
      <c r="K9" s="38" t="s">
        <v>24</v>
      </c>
      <c r="L9" s="38" t="s">
        <v>25</v>
      </c>
      <c r="M9" s="64" t="s">
        <v>26</v>
      </c>
      <c r="N9" s="60"/>
      <c r="O9" s="68" t="s">
        <v>27</v>
      </c>
      <c r="P9" s="70" t="s">
        <v>28</v>
      </c>
      <c r="Q9" s="56" t="s">
        <v>29</v>
      </c>
      <c r="R9" s="52" t="s">
        <v>30</v>
      </c>
      <c r="S9" s="38" t="s">
        <v>31</v>
      </c>
      <c r="T9" s="64" t="s">
        <v>32</v>
      </c>
      <c r="U9" s="66" t="s">
        <v>33</v>
      </c>
      <c r="V9" s="38" t="s">
        <v>34</v>
      </c>
      <c r="W9" s="64" t="s">
        <v>35</v>
      </c>
      <c r="X9" s="51"/>
      <c r="Y9" s="63"/>
      <c r="Z9" s="55"/>
      <c r="AA9" s="55"/>
      <c r="AB9" s="57"/>
      <c r="AC9" s="58"/>
    </row>
    <row r="10" spans="1:34" ht="92.25" customHeight="1" x14ac:dyDescent="0.25">
      <c r="A10" s="41"/>
      <c r="B10" s="53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65"/>
      <c r="N10" s="61"/>
      <c r="O10" s="69"/>
      <c r="P10" s="71"/>
      <c r="Q10" s="57"/>
      <c r="R10" s="53"/>
      <c r="S10" s="39"/>
      <c r="T10" s="65"/>
      <c r="U10" s="67"/>
      <c r="V10" s="39"/>
      <c r="W10" s="65"/>
      <c r="X10" s="51"/>
      <c r="Y10" s="63"/>
      <c r="Z10" s="55"/>
      <c r="AA10" s="55"/>
      <c r="AB10" s="57"/>
      <c r="AC10" s="58"/>
    </row>
    <row r="11" spans="1:34" x14ac:dyDescent="0.25">
      <c r="A11" s="10">
        <v>1</v>
      </c>
      <c r="B11" s="11">
        <v>92.141400000000004</v>
      </c>
      <c r="C11" s="11">
        <v>4.6711999999999998</v>
      </c>
      <c r="D11" s="11">
        <v>0.54990000000000006</v>
      </c>
      <c r="E11" s="11">
        <v>9.7600000000000006E-2</v>
      </c>
      <c r="F11" s="11">
        <v>0.1678</v>
      </c>
      <c r="G11" s="11">
        <v>8.0000000000000004E-4</v>
      </c>
      <c r="H11" s="11">
        <v>6.4000000000000001E-2</v>
      </c>
      <c r="I11" s="11">
        <v>6.1600000000000002E-2</v>
      </c>
      <c r="J11" s="11">
        <v>0.1376</v>
      </c>
      <c r="K11" s="11">
        <v>1.03E-2</v>
      </c>
      <c r="L11" s="11">
        <v>0.747</v>
      </c>
      <c r="M11" s="11">
        <v>1.3508</v>
      </c>
      <c r="N11" s="12">
        <v>0.73329999999999995</v>
      </c>
      <c r="P11" s="11">
        <v>34.750900000000001</v>
      </c>
      <c r="Q11" s="34">
        <f>P11/3.6</f>
        <v>9.653027777777778</v>
      </c>
      <c r="R11" s="14"/>
      <c r="S11" s="11">
        <v>38.500999999999998</v>
      </c>
      <c r="T11" s="23">
        <f t="shared" ref="T11:T13" si="0">S11/3.6</f>
        <v>10.694722222222222</v>
      </c>
      <c r="U11" s="15"/>
      <c r="V11" s="11">
        <v>49.342799999999997</v>
      </c>
      <c r="W11" s="23">
        <f t="shared" ref="W11:W13" si="1">V11/3.6</f>
        <v>13.706333333333331</v>
      </c>
      <c r="X11" s="17">
        <v>-4.5</v>
      </c>
      <c r="Y11" s="13">
        <v>-0.1</v>
      </c>
      <c r="Z11" s="11">
        <v>2.0000000000000001E-4</v>
      </c>
      <c r="AA11" s="11">
        <v>2.9999999999999997E-4</v>
      </c>
      <c r="AB11" s="16">
        <v>0</v>
      </c>
      <c r="AC11" s="18">
        <v>193.58600000000001</v>
      </c>
      <c r="AD11" s="19">
        <f t="shared" ref="AD11:AD40" si="2">SUM(B11:M11)+$K$41+$N$41</f>
        <v>100</v>
      </c>
      <c r="AE11" s="20" t="str">
        <f>IF(AD11=100,"ОК"," ")</f>
        <v>ОК</v>
      </c>
      <c r="AF11" s="21"/>
      <c r="AG11" s="21"/>
      <c r="AH11" s="21"/>
    </row>
    <row r="12" spans="1:34" x14ac:dyDescent="0.25">
      <c r="A12" s="10">
        <v>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3"/>
      <c r="P12" s="11">
        <v>34.750900000000001</v>
      </c>
      <c r="Q12" s="34">
        <f>P12/3.6</f>
        <v>9.653027777777778</v>
      </c>
      <c r="R12" s="14"/>
      <c r="S12" s="11">
        <v>38.500999999999998</v>
      </c>
      <c r="T12" s="23">
        <f t="shared" si="0"/>
        <v>10.694722222222222</v>
      </c>
      <c r="U12" s="17"/>
      <c r="V12" s="11"/>
      <c r="W12" s="23">
        <f t="shared" si="1"/>
        <v>0</v>
      </c>
      <c r="X12" s="17"/>
      <c r="Y12" s="13"/>
      <c r="Z12" s="11"/>
      <c r="AA12" s="11"/>
      <c r="AB12" s="16"/>
      <c r="AC12" s="18">
        <v>213.83199999999999</v>
      </c>
      <c r="AD12" s="19">
        <f t="shared" si="2"/>
        <v>0</v>
      </c>
      <c r="AE12" s="20" t="str">
        <f>IF(AD12=100,"ОК"," ")</f>
        <v xml:space="preserve"> </v>
      </c>
      <c r="AF12" s="21"/>
      <c r="AG12" s="21"/>
      <c r="AH12" s="21"/>
    </row>
    <row r="13" spans="1:34" x14ac:dyDescent="0.25">
      <c r="A13" s="10">
        <v>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4"/>
      <c r="P13" s="11">
        <v>34.750900000000001</v>
      </c>
      <c r="Q13" s="34">
        <f t="shared" ref="Q13:Q40" si="3">P13/3.6</f>
        <v>9.653027777777778</v>
      </c>
      <c r="R13" s="14"/>
      <c r="S13" s="11">
        <v>38.500999999999998</v>
      </c>
      <c r="T13" s="23">
        <f t="shared" si="0"/>
        <v>10.694722222222222</v>
      </c>
      <c r="U13" s="17"/>
      <c r="V13" s="11"/>
      <c r="W13" s="23">
        <f t="shared" si="1"/>
        <v>0</v>
      </c>
      <c r="X13" s="17"/>
      <c r="Y13" s="13"/>
      <c r="Z13" s="11"/>
      <c r="AA13" s="11"/>
      <c r="AB13" s="16"/>
      <c r="AC13" s="18">
        <v>228.477</v>
      </c>
      <c r="AD13" s="19">
        <f t="shared" si="2"/>
        <v>0</v>
      </c>
      <c r="AE13" s="20" t="str">
        <f>IF(AD13=100,"ОК"," ")</f>
        <v xml:space="preserve"> </v>
      </c>
      <c r="AF13" s="21"/>
      <c r="AG13" s="21"/>
      <c r="AH13" s="21"/>
    </row>
    <row r="14" spans="1:34" x14ac:dyDescent="0.25">
      <c r="A14" s="10">
        <v>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4"/>
      <c r="P14" s="11">
        <v>34.750900000000001</v>
      </c>
      <c r="Q14" s="34">
        <f t="shared" si="3"/>
        <v>9.653027777777778</v>
      </c>
      <c r="R14" s="14"/>
      <c r="S14" s="11">
        <v>38.500999999999998</v>
      </c>
      <c r="T14" s="23">
        <f>S14/3.6</f>
        <v>10.694722222222222</v>
      </c>
      <c r="U14" s="17"/>
      <c r="V14" s="11"/>
      <c r="W14" s="23">
        <f>V14/3.6</f>
        <v>0</v>
      </c>
      <c r="X14" s="17"/>
      <c r="Y14" s="13"/>
      <c r="Z14" s="11"/>
      <c r="AA14" s="11"/>
      <c r="AB14" s="16"/>
      <c r="AC14" s="18">
        <v>241.857</v>
      </c>
      <c r="AD14" s="19">
        <f t="shared" si="2"/>
        <v>0</v>
      </c>
      <c r="AE14" s="20" t="str">
        <f t="shared" ref="AE14:AE40" si="4">IF(AD14=100,"ОК"," ")</f>
        <v xml:space="preserve"> </v>
      </c>
      <c r="AF14" s="21"/>
      <c r="AG14" s="21"/>
      <c r="AH14" s="21"/>
    </row>
    <row r="15" spans="1:34" x14ac:dyDescent="0.25">
      <c r="A15" s="10">
        <v>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4"/>
      <c r="P15" s="11">
        <v>34.750900000000001</v>
      </c>
      <c r="Q15" s="34">
        <f t="shared" si="3"/>
        <v>9.653027777777778</v>
      </c>
      <c r="R15" s="14"/>
      <c r="S15" s="11">
        <v>38.500999999999998</v>
      </c>
      <c r="T15" s="23">
        <f t="shared" ref="T15:T40" si="5">S15/3.6</f>
        <v>10.694722222222222</v>
      </c>
      <c r="U15" s="17"/>
      <c r="V15" s="11"/>
      <c r="W15" s="23">
        <f t="shared" ref="W15:W40" si="6">V15/3.6</f>
        <v>0</v>
      </c>
      <c r="X15" s="17"/>
      <c r="Y15" s="13"/>
      <c r="Z15" s="11"/>
      <c r="AA15" s="11"/>
      <c r="AB15" s="16"/>
      <c r="AC15" s="18">
        <v>236.21899999999999</v>
      </c>
      <c r="AD15" s="19">
        <f t="shared" si="2"/>
        <v>0</v>
      </c>
      <c r="AE15" s="20" t="str">
        <f t="shared" si="4"/>
        <v xml:space="preserve"> </v>
      </c>
      <c r="AF15" s="21"/>
      <c r="AG15" s="21"/>
      <c r="AH15" s="21"/>
    </row>
    <row r="16" spans="1:34" x14ac:dyDescent="0.25">
      <c r="A16" s="10">
        <v>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4"/>
      <c r="P16" s="11">
        <v>34.750900000000001</v>
      </c>
      <c r="Q16" s="34">
        <f t="shared" si="3"/>
        <v>9.653027777777778</v>
      </c>
      <c r="R16" s="14"/>
      <c r="S16" s="11">
        <v>38.500999999999998</v>
      </c>
      <c r="T16" s="23">
        <f t="shared" si="5"/>
        <v>10.694722222222222</v>
      </c>
      <c r="U16" s="17"/>
      <c r="V16" s="11"/>
      <c r="W16" s="23">
        <f t="shared" si="6"/>
        <v>0</v>
      </c>
      <c r="X16" s="17"/>
      <c r="Y16" s="13"/>
      <c r="Z16" s="11"/>
      <c r="AA16" s="11"/>
      <c r="AB16" s="16"/>
      <c r="AC16" s="18">
        <v>191.292</v>
      </c>
      <c r="AD16" s="19">
        <f t="shared" si="2"/>
        <v>0</v>
      </c>
      <c r="AE16" s="20" t="str">
        <f t="shared" si="4"/>
        <v xml:space="preserve"> </v>
      </c>
      <c r="AF16" s="21"/>
      <c r="AG16" s="21"/>
      <c r="AH16" s="21"/>
    </row>
    <row r="17" spans="1:34" x14ac:dyDescent="0.25">
      <c r="A17" s="10">
        <v>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4"/>
      <c r="P17" s="11">
        <v>34.750900000000001</v>
      </c>
      <c r="Q17" s="34">
        <f t="shared" si="3"/>
        <v>9.653027777777778</v>
      </c>
      <c r="R17" s="14"/>
      <c r="S17" s="11">
        <v>38.500999999999998</v>
      </c>
      <c r="T17" s="23">
        <f t="shared" si="5"/>
        <v>10.694722222222222</v>
      </c>
      <c r="U17" s="17"/>
      <c r="V17" s="11"/>
      <c r="W17" s="23">
        <f t="shared" si="6"/>
        <v>0</v>
      </c>
      <c r="X17" s="17"/>
      <c r="Y17" s="13"/>
      <c r="Z17" s="11"/>
      <c r="AA17" s="11"/>
      <c r="AB17" s="16"/>
      <c r="AC17" s="18">
        <v>204.64099999999999</v>
      </c>
      <c r="AD17" s="19">
        <f t="shared" si="2"/>
        <v>0</v>
      </c>
      <c r="AE17" s="20" t="str">
        <f t="shared" si="4"/>
        <v xml:space="preserve"> </v>
      </c>
      <c r="AF17" s="21"/>
      <c r="AG17" s="21"/>
      <c r="AH17" s="21"/>
    </row>
    <row r="18" spans="1:34" x14ac:dyDescent="0.25">
      <c r="A18" s="10">
        <v>8</v>
      </c>
      <c r="B18" s="11">
        <v>94.152500000000003</v>
      </c>
      <c r="C18" s="11">
        <v>3.6400999999999999</v>
      </c>
      <c r="D18" s="11">
        <v>0.42799999999999999</v>
      </c>
      <c r="E18" s="11">
        <v>6.7199999999999996E-2</v>
      </c>
      <c r="F18" s="11">
        <v>6.4699999999999994E-2</v>
      </c>
      <c r="G18" s="11">
        <v>2.2000000000000001E-3</v>
      </c>
      <c r="H18" s="11">
        <v>1.24E-2</v>
      </c>
      <c r="I18" s="11">
        <v>8.9999999999999993E-3</v>
      </c>
      <c r="J18" s="11">
        <v>7.3099999999999998E-2</v>
      </c>
      <c r="K18" s="11">
        <v>4.7000000000000002E-3</v>
      </c>
      <c r="L18" s="11">
        <v>0.61880000000000002</v>
      </c>
      <c r="M18" s="11">
        <v>0.92730000000000001</v>
      </c>
      <c r="N18" s="12">
        <v>0.71350000000000002</v>
      </c>
      <c r="O18" s="14"/>
      <c r="P18" s="11">
        <v>34.309899999999999</v>
      </c>
      <c r="Q18" s="34">
        <f t="shared" si="3"/>
        <v>9.5305277777777775</v>
      </c>
      <c r="R18" s="14"/>
      <c r="S18" s="11">
        <v>38.035800000000002</v>
      </c>
      <c r="T18" s="23">
        <f t="shared" si="5"/>
        <v>10.5655</v>
      </c>
      <c r="U18" s="17"/>
      <c r="V18" s="11">
        <v>49.417200000000001</v>
      </c>
      <c r="W18" s="23">
        <f t="shared" si="6"/>
        <v>13.727</v>
      </c>
      <c r="X18" s="17">
        <v>-4.5</v>
      </c>
      <c r="Y18" s="13"/>
      <c r="Z18" s="11"/>
      <c r="AA18" s="11"/>
      <c r="AB18" s="16"/>
      <c r="AC18" s="18">
        <v>219.559</v>
      </c>
      <c r="AD18" s="19">
        <f t="shared" si="2"/>
        <v>100</v>
      </c>
      <c r="AE18" s="20" t="str">
        <f t="shared" si="4"/>
        <v>ОК</v>
      </c>
      <c r="AF18" s="21"/>
      <c r="AG18" s="21"/>
      <c r="AH18" s="21"/>
    </row>
    <row r="19" spans="1:34" x14ac:dyDescent="0.25">
      <c r="A19" s="10">
        <v>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4"/>
      <c r="P19" s="11">
        <v>34.309899999999999</v>
      </c>
      <c r="Q19" s="34">
        <f t="shared" si="3"/>
        <v>9.5305277777777775</v>
      </c>
      <c r="R19" s="14"/>
      <c r="S19" s="11">
        <v>38.035800000000002</v>
      </c>
      <c r="T19" s="23">
        <f t="shared" si="5"/>
        <v>10.5655</v>
      </c>
      <c r="U19" s="17"/>
      <c r="V19" s="11"/>
      <c r="W19" s="23">
        <f t="shared" si="6"/>
        <v>0</v>
      </c>
      <c r="X19" s="17"/>
      <c r="Y19" s="13"/>
      <c r="Z19" s="11"/>
      <c r="AA19" s="11"/>
      <c r="AB19" s="16"/>
      <c r="AC19" s="18">
        <v>232.77099999999999</v>
      </c>
      <c r="AD19" s="19">
        <f t="shared" si="2"/>
        <v>0</v>
      </c>
      <c r="AE19" s="20" t="str">
        <f t="shared" si="4"/>
        <v xml:space="preserve"> </v>
      </c>
      <c r="AF19" s="21"/>
      <c r="AG19" s="21"/>
      <c r="AH19" s="21"/>
    </row>
    <row r="20" spans="1:34" x14ac:dyDescent="0.25">
      <c r="A20" s="10">
        <v>10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4"/>
      <c r="P20" s="11">
        <v>34.309899999999999</v>
      </c>
      <c r="Q20" s="34">
        <f t="shared" si="3"/>
        <v>9.5305277777777775</v>
      </c>
      <c r="R20" s="14"/>
      <c r="S20" s="11">
        <v>38.035800000000002</v>
      </c>
      <c r="T20" s="23">
        <f t="shared" si="5"/>
        <v>10.5655</v>
      </c>
      <c r="U20" s="17"/>
      <c r="V20" s="11"/>
      <c r="W20" s="23">
        <f t="shared" si="6"/>
        <v>0</v>
      </c>
      <c r="X20" s="17"/>
      <c r="Y20" s="13"/>
      <c r="Z20" s="11"/>
      <c r="AA20" s="11"/>
      <c r="AB20" s="16"/>
      <c r="AC20" s="18">
        <v>237.745</v>
      </c>
      <c r="AD20" s="19">
        <f t="shared" si="2"/>
        <v>0</v>
      </c>
      <c r="AE20" s="20" t="str">
        <f t="shared" si="4"/>
        <v xml:space="preserve"> </v>
      </c>
      <c r="AF20" s="21"/>
      <c r="AG20" s="21"/>
      <c r="AH20" s="21"/>
    </row>
    <row r="21" spans="1:34" x14ac:dyDescent="0.25">
      <c r="A21" s="10">
        <v>11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/>
      <c r="O21" s="14"/>
      <c r="P21" s="11">
        <v>34.309899999999999</v>
      </c>
      <c r="Q21" s="34">
        <f t="shared" si="3"/>
        <v>9.5305277777777775</v>
      </c>
      <c r="R21" s="14"/>
      <c r="S21" s="11">
        <v>38.035800000000002</v>
      </c>
      <c r="T21" s="23">
        <f t="shared" si="5"/>
        <v>10.5655</v>
      </c>
      <c r="U21" s="17"/>
      <c r="V21" s="11"/>
      <c r="W21" s="23">
        <f t="shared" si="6"/>
        <v>0</v>
      </c>
      <c r="X21" s="17"/>
      <c r="Y21" s="13"/>
      <c r="Z21" s="11"/>
      <c r="AA21" s="11"/>
      <c r="AB21" s="16"/>
      <c r="AC21" s="18">
        <v>245.102</v>
      </c>
      <c r="AD21" s="19">
        <f t="shared" si="2"/>
        <v>0</v>
      </c>
      <c r="AE21" s="20" t="str">
        <f t="shared" si="4"/>
        <v xml:space="preserve"> </v>
      </c>
      <c r="AF21" s="21"/>
      <c r="AG21" s="21"/>
      <c r="AH21" s="21"/>
    </row>
    <row r="22" spans="1:34" x14ac:dyDescent="0.25">
      <c r="A22" s="10">
        <v>12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4"/>
      <c r="P22" s="11">
        <v>34.309899999999999</v>
      </c>
      <c r="Q22" s="34">
        <f t="shared" si="3"/>
        <v>9.5305277777777775</v>
      </c>
      <c r="R22" s="14"/>
      <c r="S22" s="11">
        <v>38.035800000000002</v>
      </c>
      <c r="T22" s="23">
        <f t="shared" si="5"/>
        <v>10.5655</v>
      </c>
      <c r="U22" s="17"/>
      <c r="V22" s="11"/>
      <c r="W22" s="23">
        <f t="shared" si="6"/>
        <v>0</v>
      </c>
      <c r="X22" s="17"/>
      <c r="Y22" s="13"/>
      <c r="Z22" s="11"/>
      <c r="AA22" s="11"/>
      <c r="AB22" s="16"/>
      <c r="AC22" s="18">
        <v>289.60000000000002</v>
      </c>
      <c r="AD22" s="19">
        <f t="shared" si="2"/>
        <v>0</v>
      </c>
      <c r="AE22" s="20" t="str">
        <f t="shared" si="4"/>
        <v xml:space="preserve"> </v>
      </c>
      <c r="AF22" s="21"/>
      <c r="AG22" s="21"/>
      <c r="AH22" s="21"/>
    </row>
    <row r="23" spans="1:34" x14ac:dyDescent="0.25">
      <c r="A23" s="10">
        <v>13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4"/>
      <c r="P23" s="11">
        <v>34.309899999999999</v>
      </c>
      <c r="Q23" s="34">
        <f t="shared" si="3"/>
        <v>9.5305277777777775</v>
      </c>
      <c r="R23" s="14"/>
      <c r="S23" s="11">
        <v>38.035800000000002</v>
      </c>
      <c r="T23" s="23">
        <f t="shared" si="5"/>
        <v>10.5655</v>
      </c>
      <c r="U23" s="17"/>
      <c r="V23" s="11"/>
      <c r="W23" s="23">
        <f t="shared" si="6"/>
        <v>0</v>
      </c>
      <c r="X23" s="17"/>
      <c r="Y23" s="13"/>
      <c r="Z23" s="11"/>
      <c r="AA23" s="11"/>
      <c r="AB23" s="16"/>
      <c r="AC23" s="18">
        <v>339.54399999999998</v>
      </c>
      <c r="AD23" s="19">
        <f t="shared" si="2"/>
        <v>0</v>
      </c>
      <c r="AE23" s="20" t="str">
        <f t="shared" si="4"/>
        <v xml:space="preserve"> </v>
      </c>
      <c r="AF23" s="21"/>
      <c r="AG23" s="21"/>
      <c r="AH23" s="21"/>
    </row>
    <row r="24" spans="1:34" x14ac:dyDescent="0.25">
      <c r="A24" s="10">
        <v>14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4"/>
      <c r="P24" s="11">
        <v>34.309899999999999</v>
      </c>
      <c r="Q24" s="34">
        <f t="shared" si="3"/>
        <v>9.5305277777777775</v>
      </c>
      <c r="R24" s="14"/>
      <c r="S24" s="11">
        <v>38.035800000000002</v>
      </c>
      <c r="T24" s="23">
        <f t="shared" si="5"/>
        <v>10.5655</v>
      </c>
      <c r="U24" s="17"/>
      <c r="V24" s="11"/>
      <c r="W24" s="23">
        <f t="shared" si="6"/>
        <v>0</v>
      </c>
      <c r="X24" s="17"/>
      <c r="Y24" s="13"/>
      <c r="Z24" s="11"/>
      <c r="AA24" s="11"/>
      <c r="AB24" s="16"/>
      <c r="AC24" s="18">
        <v>340.58</v>
      </c>
      <c r="AD24" s="19">
        <f t="shared" si="2"/>
        <v>0</v>
      </c>
      <c r="AE24" s="20" t="str">
        <f t="shared" si="4"/>
        <v xml:space="preserve"> </v>
      </c>
      <c r="AF24" s="21"/>
      <c r="AG24" s="21"/>
      <c r="AH24" s="21"/>
    </row>
    <row r="25" spans="1:34" x14ac:dyDescent="0.25">
      <c r="A25" s="10">
        <v>15</v>
      </c>
      <c r="B25" s="11">
        <v>95.417599999999993</v>
      </c>
      <c r="C25" s="11">
        <v>2.6772999999999998</v>
      </c>
      <c r="D25" s="11">
        <v>0.51729999999999998</v>
      </c>
      <c r="E25" s="11">
        <v>8.2600000000000007E-2</v>
      </c>
      <c r="F25" s="11">
        <v>7.8899999999999998E-2</v>
      </c>
      <c r="G25" s="11">
        <v>2.8999999999999998E-3</v>
      </c>
      <c r="H25" s="11">
        <v>1.52E-2</v>
      </c>
      <c r="I25" s="11">
        <v>1.06E-2</v>
      </c>
      <c r="J25" s="11">
        <v>5.0700000000000002E-2</v>
      </c>
      <c r="K25" s="11">
        <v>5.7999999999999996E-3</v>
      </c>
      <c r="L25" s="11">
        <v>0.66120000000000001</v>
      </c>
      <c r="M25" s="11">
        <v>0.47989999999999999</v>
      </c>
      <c r="N25" s="12">
        <v>0.70389999999999997</v>
      </c>
      <c r="O25" s="14"/>
      <c r="P25" s="11">
        <v>34.2378</v>
      </c>
      <c r="Q25" s="34">
        <f t="shared" si="3"/>
        <v>9.5105000000000004</v>
      </c>
      <c r="R25" s="14"/>
      <c r="S25" s="11">
        <v>37.963799999999999</v>
      </c>
      <c r="T25" s="23">
        <f t="shared" si="5"/>
        <v>10.545499999999999</v>
      </c>
      <c r="U25" s="17"/>
      <c r="V25" s="11">
        <v>49.659700000000001</v>
      </c>
      <c r="W25" s="23">
        <f t="shared" si="6"/>
        <v>13.794361111111112</v>
      </c>
      <c r="X25" s="17">
        <v>-0.2</v>
      </c>
      <c r="Y25" s="13"/>
      <c r="Z25" s="11"/>
      <c r="AA25" s="11"/>
      <c r="AB25" s="16"/>
      <c r="AC25" s="18">
        <v>338.82</v>
      </c>
      <c r="AD25" s="19">
        <f t="shared" si="2"/>
        <v>99.999999999999986</v>
      </c>
      <c r="AE25" s="20" t="str">
        <f t="shared" si="4"/>
        <v>ОК</v>
      </c>
      <c r="AF25" s="21"/>
      <c r="AG25" s="21"/>
      <c r="AH25" s="21"/>
    </row>
    <row r="26" spans="1:34" x14ac:dyDescent="0.25">
      <c r="A26" s="10">
        <v>16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  <c r="O26" s="14"/>
      <c r="P26" s="11">
        <v>34.2378</v>
      </c>
      <c r="Q26" s="34">
        <f t="shared" si="3"/>
        <v>9.5105000000000004</v>
      </c>
      <c r="R26" s="14"/>
      <c r="S26" s="11">
        <v>37.963799999999999</v>
      </c>
      <c r="T26" s="23">
        <f t="shared" si="5"/>
        <v>10.545499999999999</v>
      </c>
      <c r="U26" s="17"/>
      <c r="V26" s="11"/>
      <c r="W26" s="23">
        <f t="shared" si="6"/>
        <v>0</v>
      </c>
      <c r="X26" s="17"/>
      <c r="Y26" s="13"/>
      <c r="Z26" s="11"/>
      <c r="AA26" s="11"/>
      <c r="AB26" s="16"/>
      <c r="AC26" s="18">
        <v>327.07299999999998</v>
      </c>
      <c r="AD26" s="19">
        <f t="shared" si="2"/>
        <v>0</v>
      </c>
      <c r="AE26" s="20" t="str">
        <f t="shared" si="4"/>
        <v xml:space="preserve"> </v>
      </c>
      <c r="AF26" s="21"/>
      <c r="AG26" s="21"/>
      <c r="AH26" s="21"/>
    </row>
    <row r="27" spans="1:34" x14ac:dyDescent="0.25">
      <c r="A27" s="10">
        <v>17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14"/>
      <c r="P27" s="11">
        <v>34.2378</v>
      </c>
      <c r="Q27" s="34">
        <f t="shared" si="3"/>
        <v>9.5105000000000004</v>
      </c>
      <c r="R27" s="14"/>
      <c r="S27" s="11">
        <v>37.963799999999999</v>
      </c>
      <c r="T27" s="23">
        <f t="shared" si="5"/>
        <v>10.545499999999999</v>
      </c>
      <c r="U27" s="17"/>
      <c r="V27" s="11"/>
      <c r="W27" s="23">
        <f t="shared" si="6"/>
        <v>0</v>
      </c>
      <c r="X27" s="17"/>
      <c r="Y27" s="13"/>
      <c r="Z27" s="11"/>
      <c r="AA27" s="11"/>
      <c r="AB27" s="16"/>
      <c r="AC27" s="18">
        <v>303.303</v>
      </c>
      <c r="AD27" s="19">
        <f t="shared" si="2"/>
        <v>0</v>
      </c>
      <c r="AE27" s="20" t="str">
        <f t="shared" si="4"/>
        <v xml:space="preserve"> </v>
      </c>
      <c r="AF27" s="21"/>
      <c r="AG27" s="21"/>
      <c r="AH27" s="21"/>
    </row>
    <row r="28" spans="1:34" x14ac:dyDescent="0.25">
      <c r="A28" s="10">
        <v>18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4"/>
      <c r="P28" s="11">
        <v>34.2378</v>
      </c>
      <c r="Q28" s="34">
        <f t="shared" si="3"/>
        <v>9.5105000000000004</v>
      </c>
      <c r="R28" s="14"/>
      <c r="S28" s="11">
        <v>37.963799999999999</v>
      </c>
      <c r="T28" s="23">
        <f t="shared" si="5"/>
        <v>10.545499999999999</v>
      </c>
      <c r="U28" s="17"/>
      <c r="V28" s="11"/>
      <c r="W28" s="23">
        <f t="shared" si="6"/>
        <v>0</v>
      </c>
      <c r="X28" s="17"/>
      <c r="Y28" s="13"/>
      <c r="Z28" s="11"/>
      <c r="AA28" s="11"/>
      <c r="AB28" s="16"/>
      <c r="AC28" s="18">
        <v>257.62</v>
      </c>
      <c r="AD28" s="19">
        <f t="shared" si="2"/>
        <v>0</v>
      </c>
      <c r="AE28" s="20" t="str">
        <f t="shared" si="4"/>
        <v xml:space="preserve"> </v>
      </c>
      <c r="AF28" s="21"/>
      <c r="AG28" s="21"/>
      <c r="AH28" s="21"/>
    </row>
    <row r="29" spans="1:34" x14ac:dyDescent="0.25">
      <c r="A29" s="10">
        <v>19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4"/>
      <c r="P29" s="11">
        <v>34.2378</v>
      </c>
      <c r="Q29" s="34">
        <f t="shared" si="3"/>
        <v>9.5105000000000004</v>
      </c>
      <c r="R29" s="14"/>
      <c r="S29" s="11">
        <v>37.963799999999999</v>
      </c>
      <c r="T29" s="23">
        <f t="shared" si="5"/>
        <v>10.545499999999999</v>
      </c>
      <c r="U29" s="17"/>
      <c r="V29" s="11"/>
      <c r="W29" s="23">
        <f t="shared" si="6"/>
        <v>0</v>
      </c>
      <c r="X29" s="17"/>
      <c r="Y29" s="13"/>
      <c r="Z29" s="11"/>
      <c r="AA29" s="11"/>
      <c r="AB29" s="16"/>
      <c r="AC29" s="18">
        <v>245.39500000000001</v>
      </c>
      <c r="AD29" s="19">
        <f t="shared" si="2"/>
        <v>0</v>
      </c>
      <c r="AE29" s="20" t="str">
        <f t="shared" si="4"/>
        <v xml:space="preserve"> </v>
      </c>
      <c r="AF29" s="21"/>
      <c r="AG29" s="21"/>
      <c r="AH29" s="21"/>
    </row>
    <row r="30" spans="1:34" x14ac:dyDescent="0.25">
      <c r="A30" s="10">
        <v>20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  <c r="O30" s="14"/>
      <c r="P30" s="11">
        <v>34.2378</v>
      </c>
      <c r="Q30" s="34">
        <f t="shared" si="3"/>
        <v>9.5105000000000004</v>
      </c>
      <c r="R30" s="14"/>
      <c r="S30" s="11">
        <v>37.963799999999999</v>
      </c>
      <c r="T30" s="23">
        <f t="shared" si="5"/>
        <v>10.545499999999999</v>
      </c>
      <c r="U30" s="17"/>
      <c r="V30" s="11"/>
      <c r="W30" s="23">
        <f t="shared" si="6"/>
        <v>0</v>
      </c>
      <c r="X30" s="17"/>
      <c r="Y30" s="13"/>
      <c r="Z30" s="11"/>
      <c r="AA30" s="11"/>
      <c r="AB30" s="16"/>
      <c r="AC30" s="18">
        <v>246.114</v>
      </c>
      <c r="AD30" s="19">
        <f t="shared" si="2"/>
        <v>0</v>
      </c>
      <c r="AE30" s="20" t="str">
        <f t="shared" si="4"/>
        <v xml:space="preserve"> </v>
      </c>
      <c r="AF30" s="21"/>
      <c r="AG30" s="21"/>
      <c r="AH30" s="21"/>
    </row>
    <row r="31" spans="1:34" x14ac:dyDescent="0.25">
      <c r="A31" s="10">
        <v>21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4"/>
      <c r="P31" s="11">
        <v>34.2378</v>
      </c>
      <c r="Q31" s="34">
        <f t="shared" si="3"/>
        <v>9.5105000000000004</v>
      </c>
      <c r="R31" s="14"/>
      <c r="S31" s="11">
        <v>37.963799999999999</v>
      </c>
      <c r="T31" s="23">
        <f t="shared" si="5"/>
        <v>10.545499999999999</v>
      </c>
      <c r="U31" s="17"/>
      <c r="V31" s="11"/>
      <c r="W31" s="23">
        <f t="shared" si="6"/>
        <v>0</v>
      </c>
      <c r="X31" s="17"/>
      <c r="Y31" s="13"/>
      <c r="Z31" s="11"/>
      <c r="AA31" s="11"/>
      <c r="AB31" s="16"/>
      <c r="AC31" s="18">
        <v>272.34399999999999</v>
      </c>
      <c r="AD31" s="19">
        <f t="shared" si="2"/>
        <v>0</v>
      </c>
      <c r="AE31" s="20" t="str">
        <f t="shared" si="4"/>
        <v xml:space="preserve"> </v>
      </c>
      <c r="AF31" s="21"/>
      <c r="AG31" s="21"/>
      <c r="AH31" s="21"/>
    </row>
    <row r="32" spans="1:34" x14ac:dyDescent="0.25">
      <c r="A32" s="10">
        <v>22</v>
      </c>
      <c r="B32" s="11">
        <v>94.664599999999993</v>
      </c>
      <c r="C32" s="11">
        <v>3.3058999999999998</v>
      </c>
      <c r="D32" s="11">
        <v>0.43359999999999999</v>
      </c>
      <c r="E32" s="11">
        <v>6.93E-2</v>
      </c>
      <c r="F32" s="11">
        <v>6.6299999999999998E-2</v>
      </c>
      <c r="G32" s="11">
        <v>1.8E-3</v>
      </c>
      <c r="H32" s="11">
        <v>1.44E-2</v>
      </c>
      <c r="I32" s="11">
        <v>1.17E-2</v>
      </c>
      <c r="J32" s="11">
        <v>4.1700000000000001E-2</v>
      </c>
      <c r="K32" s="11">
        <v>8.0999999999999996E-3</v>
      </c>
      <c r="L32" s="11">
        <v>0.62009999999999998</v>
      </c>
      <c r="M32" s="11">
        <v>0.76249999999999996</v>
      </c>
      <c r="N32" s="12">
        <v>0.70899999999999996</v>
      </c>
      <c r="O32" s="14"/>
      <c r="P32" s="11">
        <v>34.2453</v>
      </c>
      <c r="Q32" s="34">
        <f t="shared" si="3"/>
        <v>9.5125833333333336</v>
      </c>
      <c r="R32" s="14"/>
      <c r="S32" s="11">
        <v>37.968699999999998</v>
      </c>
      <c r="T32" s="23">
        <f t="shared" si="5"/>
        <v>10.546861111111111</v>
      </c>
      <c r="U32" s="17"/>
      <c r="V32" s="11">
        <v>49.487900000000003</v>
      </c>
      <c r="W32" s="23">
        <f t="shared" si="6"/>
        <v>13.746638888888889</v>
      </c>
      <c r="X32" s="17">
        <v>0.4</v>
      </c>
      <c r="Y32" s="13"/>
      <c r="Z32" s="11"/>
      <c r="AA32" s="11"/>
      <c r="AB32" s="16"/>
      <c r="AC32" s="18">
        <v>287.65600000000001</v>
      </c>
      <c r="AD32" s="19">
        <f t="shared" si="2"/>
        <v>99.999999999999986</v>
      </c>
      <c r="AE32" s="20" t="str">
        <f t="shared" si="4"/>
        <v>ОК</v>
      </c>
      <c r="AF32" s="21"/>
      <c r="AG32" s="21"/>
      <c r="AH32" s="21"/>
    </row>
    <row r="33" spans="1:35" x14ac:dyDescent="0.25">
      <c r="A33" s="10">
        <v>23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4"/>
      <c r="P33" s="11">
        <v>34.2453</v>
      </c>
      <c r="Q33" s="34">
        <f t="shared" si="3"/>
        <v>9.5125833333333336</v>
      </c>
      <c r="R33" s="14"/>
      <c r="S33" s="11">
        <v>37.968699999999998</v>
      </c>
      <c r="T33" s="23">
        <f t="shared" si="5"/>
        <v>10.546861111111111</v>
      </c>
      <c r="U33" s="17"/>
      <c r="V33" s="11"/>
      <c r="W33" s="23">
        <f t="shared" si="6"/>
        <v>0</v>
      </c>
      <c r="X33" s="17"/>
      <c r="Y33" s="13"/>
      <c r="Z33" s="11"/>
      <c r="AA33" s="11"/>
      <c r="AB33" s="16"/>
      <c r="AC33" s="18">
        <v>297.11</v>
      </c>
      <c r="AD33" s="19">
        <f t="shared" si="2"/>
        <v>0</v>
      </c>
      <c r="AE33" s="20" t="str">
        <f>IF(AD33=100,"ОК"," ")</f>
        <v xml:space="preserve"> </v>
      </c>
      <c r="AF33" s="21"/>
      <c r="AG33" s="21"/>
      <c r="AH33" s="21"/>
    </row>
    <row r="34" spans="1:35" x14ac:dyDescent="0.25">
      <c r="A34" s="10">
        <v>24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4"/>
      <c r="P34" s="11">
        <v>34.2453</v>
      </c>
      <c r="Q34" s="34">
        <f t="shared" si="3"/>
        <v>9.5125833333333336</v>
      </c>
      <c r="R34" s="14"/>
      <c r="S34" s="11">
        <v>37.968699999999998</v>
      </c>
      <c r="T34" s="23">
        <f t="shared" si="5"/>
        <v>10.546861111111111</v>
      </c>
      <c r="U34" s="17"/>
      <c r="V34" s="11"/>
      <c r="W34" s="23">
        <f t="shared" si="6"/>
        <v>0</v>
      </c>
      <c r="X34" s="17"/>
      <c r="Y34" s="13"/>
      <c r="Z34" s="11"/>
      <c r="AA34" s="11"/>
      <c r="AB34" s="16"/>
      <c r="AC34" s="18">
        <v>278.17700000000002</v>
      </c>
      <c r="AD34" s="19">
        <f t="shared" si="2"/>
        <v>0</v>
      </c>
      <c r="AE34" s="20" t="str">
        <f t="shared" si="4"/>
        <v xml:space="preserve"> </v>
      </c>
      <c r="AF34" s="21"/>
      <c r="AG34" s="21"/>
      <c r="AH34" s="21"/>
    </row>
    <row r="35" spans="1:35" x14ac:dyDescent="0.25">
      <c r="A35" s="10">
        <v>25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4"/>
      <c r="P35" s="11">
        <v>34.2453</v>
      </c>
      <c r="Q35" s="34">
        <f t="shared" si="3"/>
        <v>9.5125833333333336</v>
      </c>
      <c r="R35" s="14"/>
      <c r="S35" s="11">
        <v>37.968699999999998</v>
      </c>
      <c r="T35" s="23">
        <f t="shared" si="5"/>
        <v>10.546861111111111</v>
      </c>
      <c r="U35" s="17"/>
      <c r="V35" s="11"/>
      <c r="W35" s="23">
        <f t="shared" si="6"/>
        <v>0</v>
      </c>
      <c r="X35" s="17"/>
      <c r="Y35" s="13"/>
      <c r="Z35" s="11"/>
      <c r="AA35" s="11"/>
      <c r="AB35" s="16"/>
      <c r="AC35" s="18">
        <v>272.70400000000001</v>
      </c>
      <c r="AD35" s="19">
        <f t="shared" si="2"/>
        <v>0</v>
      </c>
      <c r="AE35" s="20" t="str">
        <f t="shared" si="4"/>
        <v xml:space="preserve"> </v>
      </c>
      <c r="AF35" s="21"/>
      <c r="AG35" s="21"/>
      <c r="AH35" s="21"/>
    </row>
    <row r="36" spans="1:35" x14ac:dyDescent="0.25">
      <c r="A36" s="10">
        <v>26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2"/>
      <c r="O36" s="14"/>
      <c r="P36" s="11">
        <v>34.2453</v>
      </c>
      <c r="Q36" s="34">
        <f t="shared" si="3"/>
        <v>9.5125833333333336</v>
      </c>
      <c r="R36" s="14"/>
      <c r="S36" s="11">
        <v>37.968699999999998</v>
      </c>
      <c r="T36" s="23">
        <f t="shared" si="5"/>
        <v>10.546861111111111</v>
      </c>
      <c r="U36" s="17"/>
      <c r="V36" s="11"/>
      <c r="W36" s="23">
        <f t="shared" si="6"/>
        <v>0</v>
      </c>
      <c r="X36" s="17"/>
      <c r="Y36" s="13"/>
      <c r="Z36" s="11"/>
      <c r="AA36" s="11"/>
      <c r="AB36" s="16"/>
      <c r="AC36" s="18">
        <v>264.78899999999999</v>
      </c>
      <c r="AD36" s="19">
        <f t="shared" si="2"/>
        <v>0</v>
      </c>
      <c r="AE36" s="20" t="str">
        <f t="shared" si="4"/>
        <v xml:space="preserve"> </v>
      </c>
      <c r="AF36" s="21"/>
      <c r="AG36" s="21"/>
      <c r="AH36" s="21"/>
    </row>
    <row r="37" spans="1:35" x14ac:dyDescent="0.25">
      <c r="A37" s="10">
        <v>27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4"/>
      <c r="P37" s="11">
        <v>34.2453</v>
      </c>
      <c r="Q37" s="34">
        <f t="shared" si="3"/>
        <v>9.5125833333333336</v>
      </c>
      <c r="R37" s="14"/>
      <c r="S37" s="11">
        <v>37.968699999999998</v>
      </c>
      <c r="T37" s="23">
        <f t="shared" si="5"/>
        <v>10.546861111111111</v>
      </c>
      <c r="U37" s="17"/>
      <c r="V37" s="11"/>
      <c r="W37" s="23">
        <f t="shared" si="6"/>
        <v>0</v>
      </c>
      <c r="X37" s="17"/>
      <c r="Y37" s="13"/>
      <c r="Z37" s="11"/>
      <c r="AA37" s="11"/>
      <c r="AB37" s="16"/>
      <c r="AC37" s="18">
        <v>264.99400000000003</v>
      </c>
      <c r="AD37" s="19">
        <f t="shared" si="2"/>
        <v>0</v>
      </c>
      <c r="AE37" s="20" t="str">
        <f t="shared" si="4"/>
        <v xml:space="preserve"> </v>
      </c>
      <c r="AF37" s="21"/>
      <c r="AG37" s="21"/>
      <c r="AH37" s="21"/>
    </row>
    <row r="38" spans="1:35" x14ac:dyDescent="0.25">
      <c r="A38" s="10">
        <v>28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2"/>
      <c r="O38" s="14"/>
      <c r="P38" s="11">
        <v>34.2453</v>
      </c>
      <c r="Q38" s="34">
        <f t="shared" si="3"/>
        <v>9.5125833333333336</v>
      </c>
      <c r="R38" s="14"/>
      <c r="S38" s="11">
        <v>37.968699999999998</v>
      </c>
      <c r="T38" s="23">
        <f t="shared" si="5"/>
        <v>10.546861111111111</v>
      </c>
      <c r="U38" s="17"/>
      <c r="V38" s="11"/>
      <c r="W38" s="23">
        <f t="shared" si="6"/>
        <v>0</v>
      </c>
      <c r="X38" s="17"/>
      <c r="Y38" s="13"/>
      <c r="Z38" s="11"/>
      <c r="AA38" s="11"/>
      <c r="AB38" s="16"/>
      <c r="AC38" s="18">
        <v>316.42700000000002</v>
      </c>
      <c r="AD38" s="19">
        <f t="shared" si="2"/>
        <v>0</v>
      </c>
      <c r="AE38" s="20" t="str">
        <f t="shared" si="4"/>
        <v xml:space="preserve"> </v>
      </c>
      <c r="AF38" s="21"/>
      <c r="AG38" s="21"/>
      <c r="AH38" s="21"/>
    </row>
    <row r="39" spans="1:35" x14ac:dyDescent="0.25">
      <c r="A39" s="10">
        <v>29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2"/>
      <c r="O39" s="14"/>
      <c r="P39" s="11">
        <v>34.2453</v>
      </c>
      <c r="Q39" s="34">
        <f t="shared" si="3"/>
        <v>9.5125833333333336</v>
      </c>
      <c r="R39" s="14"/>
      <c r="S39" s="11">
        <v>37.968699999999998</v>
      </c>
      <c r="T39" s="23">
        <f t="shared" si="5"/>
        <v>10.546861111111111</v>
      </c>
      <c r="U39" s="17"/>
      <c r="V39" s="11"/>
      <c r="W39" s="23">
        <f t="shared" si="6"/>
        <v>0</v>
      </c>
      <c r="X39" s="17"/>
      <c r="Y39" s="13"/>
      <c r="Z39" s="11"/>
      <c r="AA39" s="11"/>
      <c r="AB39" s="16"/>
      <c r="AC39" s="18">
        <v>345.21800000000002</v>
      </c>
      <c r="AD39" s="19">
        <f t="shared" si="2"/>
        <v>0</v>
      </c>
      <c r="AE39" s="20" t="str">
        <f t="shared" si="4"/>
        <v xml:space="preserve"> </v>
      </c>
      <c r="AF39" s="21"/>
      <c r="AG39" s="21"/>
      <c r="AH39" s="21"/>
    </row>
    <row r="40" spans="1:35" ht="15.75" thickBot="1" x14ac:dyDescent="0.3">
      <c r="A40" s="10">
        <v>30</v>
      </c>
      <c r="B40" s="2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23"/>
      <c r="N40" s="12"/>
      <c r="O40" s="14"/>
      <c r="P40" s="11">
        <v>34.2453</v>
      </c>
      <c r="Q40" s="34">
        <f t="shared" si="3"/>
        <v>9.5125833333333336</v>
      </c>
      <c r="R40" s="14"/>
      <c r="S40" s="11">
        <v>37.968699999999998</v>
      </c>
      <c r="T40" s="23">
        <f t="shared" si="5"/>
        <v>10.546861111111111</v>
      </c>
      <c r="U40" s="17"/>
      <c r="V40" s="11"/>
      <c r="W40" s="23">
        <f t="shared" si="6"/>
        <v>0</v>
      </c>
      <c r="X40" s="17"/>
      <c r="Y40" s="13"/>
      <c r="Z40" s="11"/>
      <c r="AA40" s="11"/>
      <c r="AB40" s="16"/>
      <c r="AC40" s="18">
        <v>344.88</v>
      </c>
      <c r="AD40" s="19">
        <f t="shared" si="2"/>
        <v>0</v>
      </c>
      <c r="AE40" s="20" t="str">
        <f t="shared" si="4"/>
        <v xml:space="preserve"> </v>
      </c>
      <c r="AF40" s="21"/>
      <c r="AG40" s="21"/>
      <c r="AH40" s="21"/>
    </row>
    <row r="41" spans="1:35" ht="15" customHeight="1" thickBot="1" x14ac:dyDescent="0.3">
      <c r="A41" s="83" t="s">
        <v>36</v>
      </c>
      <c r="B41" s="84"/>
      <c r="C41" s="84"/>
      <c r="D41" s="84"/>
      <c r="E41" s="84"/>
      <c r="F41" s="84"/>
      <c r="G41" s="84"/>
      <c r="H41" s="85"/>
      <c r="I41" s="83" t="s">
        <v>37</v>
      </c>
      <c r="J41" s="84"/>
      <c r="K41" s="24">
        <v>0</v>
      </c>
      <c r="L41" s="86" t="s">
        <v>38</v>
      </c>
      <c r="M41" s="87"/>
      <c r="N41" s="25">
        <v>0</v>
      </c>
      <c r="O41" s="88">
        <f>SUMPRODUCT(O11:O40,AC11:AC40)/SUM(AC11:AC40)</f>
        <v>0</v>
      </c>
      <c r="P41" s="76">
        <f>SUMPRODUCT(P11:P40,AC11:AC40)/SUM(AC11:AC40)</f>
        <v>34.353197457161194</v>
      </c>
      <c r="Q41" s="76">
        <f>SUMPRODUCT(Q11:Q40,AC11:AC40)/SUM(AC11:AC40)</f>
        <v>9.5425548492114416</v>
      </c>
      <c r="R41" s="76">
        <f>SUMPRODUCT(R11:R40,AC11:AC40)/SUM(AC11:AC40)</f>
        <v>0</v>
      </c>
      <c r="S41" s="76">
        <f>SUMPRODUCT(S11:S40,AC11:AC40)/SUM(AC11:AC40)</f>
        <v>38.082818796735943</v>
      </c>
      <c r="T41" s="78">
        <f>SUMPRODUCT(T11:T40,AC11:AC40)/SUM(AC11:AC40)</f>
        <v>10.578560776871099</v>
      </c>
      <c r="U41" s="26"/>
      <c r="V41" s="27"/>
      <c r="W41" s="27"/>
      <c r="X41" s="27"/>
      <c r="Y41" s="27"/>
      <c r="Z41" s="27"/>
      <c r="AA41" s="72" t="s">
        <v>58</v>
      </c>
      <c r="AB41" s="73"/>
      <c r="AC41" s="16">
        <v>8074.0219999999999</v>
      </c>
      <c r="AD41" s="27"/>
      <c r="AE41" s="19"/>
      <c r="AF41" s="20"/>
      <c r="AG41" s="21"/>
      <c r="AH41" s="21"/>
      <c r="AI41" s="21"/>
    </row>
    <row r="42" spans="1:35" ht="19.5" customHeight="1" thickBot="1" x14ac:dyDescent="0.3">
      <c r="A42" s="28"/>
      <c r="B42" s="29"/>
      <c r="C42" s="29"/>
      <c r="D42" s="29"/>
      <c r="E42" s="29"/>
      <c r="F42" s="29"/>
      <c r="G42" s="29"/>
      <c r="H42" s="80" t="s">
        <v>39</v>
      </c>
      <c r="I42" s="81"/>
      <c r="J42" s="81"/>
      <c r="K42" s="81"/>
      <c r="L42" s="81"/>
      <c r="M42" s="81"/>
      <c r="N42" s="82"/>
      <c r="O42" s="89"/>
      <c r="P42" s="77"/>
      <c r="Q42" s="77"/>
      <c r="R42" s="77"/>
      <c r="S42" s="77"/>
      <c r="T42" s="79"/>
      <c r="U42" s="26"/>
      <c r="V42" s="29"/>
      <c r="W42" s="29"/>
      <c r="X42" s="29"/>
      <c r="Y42" s="29"/>
      <c r="Z42" s="29"/>
      <c r="AA42" s="27"/>
      <c r="AB42" s="27"/>
      <c r="AC42" s="30"/>
    </row>
    <row r="43" spans="1:35" ht="4.5" customHeight="1" x14ac:dyDescent="0.25">
      <c r="AA43" s="29"/>
      <c r="AB43" s="29"/>
    </row>
    <row r="44" spans="1:35" ht="19.5" customHeight="1" x14ac:dyDescent="0.25">
      <c r="B44" s="35" t="s">
        <v>50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 t="s">
        <v>51</v>
      </c>
      <c r="P44" s="36"/>
      <c r="Q44" s="36"/>
      <c r="R44" s="36"/>
      <c r="S44" s="36"/>
      <c r="T44" s="36"/>
      <c r="U44" s="36" t="s">
        <v>61</v>
      </c>
      <c r="V44" s="37"/>
    </row>
    <row r="45" spans="1:35" x14ac:dyDescent="0.25">
      <c r="D45" s="31" t="s">
        <v>55</v>
      </c>
      <c r="O45" s="31" t="s">
        <v>40</v>
      </c>
      <c r="R45" s="31" t="s">
        <v>49</v>
      </c>
      <c r="U45" s="31" t="s">
        <v>41</v>
      </c>
      <c r="V45" s="31"/>
    </row>
    <row r="46" spans="1:35" x14ac:dyDescent="0.25">
      <c r="B46" s="35" t="s">
        <v>56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 t="s">
        <v>52</v>
      </c>
      <c r="P46" s="36"/>
      <c r="Q46" s="36"/>
      <c r="R46" s="36"/>
      <c r="S46" s="36"/>
      <c r="T46" s="36"/>
      <c r="U46" s="36" t="s">
        <v>62</v>
      </c>
      <c r="V46" s="36"/>
    </row>
    <row r="47" spans="1:35" x14ac:dyDescent="0.25">
      <c r="E47" s="31" t="s">
        <v>42</v>
      </c>
      <c r="O47" s="31" t="s">
        <v>40</v>
      </c>
      <c r="R47" s="31" t="s">
        <v>49</v>
      </c>
      <c r="U47" s="31" t="s">
        <v>41</v>
      </c>
      <c r="V47" s="31"/>
    </row>
    <row r="48" spans="1:35" x14ac:dyDescent="0.25">
      <c r="B48" s="35" t="s">
        <v>53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 t="s">
        <v>54</v>
      </c>
      <c r="P48" s="36"/>
      <c r="Q48" s="36"/>
      <c r="R48" s="36"/>
      <c r="S48" s="36"/>
      <c r="T48" s="36"/>
      <c r="U48" s="36" t="s">
        <v>61</v>
      </c>
      <c r="V48" s="36"/>
    </row>
    <row r="49" spans="2:22" x14ac:dyDescent="0.25">
      <c r="E49" s="31" t="s">
        <v>43</v>
      </c>
      <c r="O49" s="31" t="s">
        <v>40</v>
      </c>
      <c r="R49" s="31" t="s">
        <v>49</v>
      </c>
      <c r="U49" s="31" t="s">
        <v>41</v>
      </c>
      <c r="V49" s="31"/>
    </row>
    <row r="51" spans="2:22" x14ac:dyDescent="0.25">
      <c r="B51" s="3" t="s">
        <v>59</v>
      </c>
    </row>
  </sheetData>
  <mergeCells count="47">
    <mergeCell ref="AA41:AB41"/>
    <mergeCell ref="I1:V1"/>
    <mergeCell ref="I2:V2"/>
    <mergeCell ref="I3:V3"/>
    <mergeCell ref="I4:V4"/>
    <mergeCell ref="I5:V5"/>
    <mergeCell ref="Q41:Q42"/>
    <mergeCell ref="R41:R42"/>
    <mergeCell ref="S41:S42"/>
    <mergeCell ref="T41:T42"/>
    <mergeCell ref="H42:N42"/>
    <mergeCell ref="A41:H41"/>
    <mergeCell ref="I41:J41"/>
    <mergeCell ref="L41:M41"/>
    <mergeCell ref="O41:O42"/>
    <mergeCell ref="P41:P42"/>
    <mergeCell ref="M9:M10"/>
    <mergeCell ref="O9:O10"/>
    <mergeCell ref="P9:P10"/>
    <mergeCell ref="Q9:Q10"/>
    <mergeCell ref="S9:S10"/>
    <mergeCell ref="AA7:AA10"/>
    <mergeCell ref="AB7:AB10"/>
    <mergeCell ref="AC7:AC10"/>
    <mergeCell ref="N8:N10"/>
    <mergeCell ref="Y7:Y10"/>
    <mergeCell ref="Z7:Z10"/>
    <mergeCell ref="T9:T10"/>
    <mergeCell ref="U9:U10"/>
    <mergeCell ref="V9:V10"/>
    <mergeCell ref="W9:W10"/>
    <mergeCell ref="G9:G10"/>
    <mergeCell ref="A7:A10"/>
    <mergeCell ref="B7:M8"/>
    <mergeCell ref="N7:W7"/>
    <mergeCell ref="X7:X10"/>
    <mergeCell ref="H9:H10"/>
    <mergeCell ref="I9:I10"/>
    <mergeCell ref="J9:J10"/>
    <mergeCell ref="K9:K10"/>
    <mergeCell ref="B9:B10"/>
    <mergeCell ref="C9:C10"/>
    <mergeCell ref="D9:D10"/>
    <mergeCell ref="E9:E10"/>
    <mergeCell ref="F9:F10"/>
    <mergeCell ref="R9:R10"/>
    <mergeCell ref="L9:L10"/>
  </mergeCells>
  <printOptions horizontalCentered="1" verticalCentered="1"/>
  <pageMargins left="0.70866141732283472" right="0.70866141732283472" top="0.4" bottom="0.24" header="0.31496062992125984" footer="0.17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>PTG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Журавлев Aлексей Евгеньевич</dc:creator>
  <cp:lastModifiedBy>Тышкивский Михаил Иосипович</cp:lastModifiedBy>
  <cp:lastPrinted>2016-12-07T09:10:22Z</cp:lastPrinted>
  <dcterms:created xsi:type="dcterms:W3CDTF">2016-11-01T07:39:48Z</dcterms:created>
  <dcterms:modified xsi:type="dcterms:W3CDTF">2016-12-07T09:10:57Z</dcterms:modified>
</cp:coreProperties>
</file>