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55" windowWidth="20115" windowHeight="7815"/>
  </bookViews>
  <sheets>
    <sheet name="Лист1 (2)" sheetId="4" r:id="rId1"/>
    <sheet name="Лист2" sheetId="2" r:id="rId2"/>
    <sheet name="Лист3" sheetId="3" r:id="rId3"/>
  </sheets>
  <definedNames>
    <definedName name="_xlnm.Print_Area" localSheetId="0">'Лист1 (2)'!$A$1:$AC$54</definedName>
  </definedNames>
  <calcPr calcId="145621"/>
</workbook>
</file>

<file path=xl/calcChain.xml><?xml version="1.0" encoding="utf-8"?>
<calcChain xmlns="http://schemas.openxmlformats.org/spreadsheetml/2006/main">
  <c r="W28" i="4" l="1"/>
  <c r="W27" i="4"/>
  <c r="W26" i="4"/>
  <c r="T28" i="4"/>
  <c r="T27" i="4"/>
  <c r="Q28" i="4"/>
  <c r="Q27" i="4"/>
  <c r="W18" i="4"/>
  <c r="W17" i="4"/>
  <c r="T18" i="4"/>
  <c r="T17" i="4"/>
  <c r="Q18" i="4"/>
  <c r="Q17" i="4"/>
  <c r="Q16" i="4"/>
  <c r="W16" i="4" l="1"/>
  <c r="T16" i="4"/>
  <c r="W15" i="4"/>
  <c r="T15" i="4"/>
  <c r="Q15" i="4"/>
  <c r="W14" i="4"/>
  <c r="T14" i="4"/>
  <c r="Q14" i="4"/>
  <c r="W13" i="4"/>
  <c r="T13" i="4"/>
  <c r="Q13" i="4"/>
  <c r="W41" i="4" l="1"/>
  <c r="W40" i="4"/>
  <c r="W39" i="4"/>
  <c r="W38" i="4"/>
  <c r="W37" i="4"/>
  <c r="W36" i="4"/>
  <c r="W35" i="4"/>
  <c r="W34" i="4"/>
  <c r="W33" i="4"/>
  <c r="W32" i="4"/>
  <c r="W31" i="4"/>
  <c r="W30" i="4"/>
  <c r="W29" i="4"/>
  <c r="W25" i="4"/>
  <c r="W24" i="4"/>
  <c r="W23" i="4"/>
  <c r="W22" i="4"/>
  <c r="W21" i="4"/>
  <c r="W20" i="4"/>
  <c r="W19" i="4"/>
  <c r="W1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6" i="4"/>
  <c r="T25" i="4"/>
  <c r="T24" i="4"/>
  <c r="T23" i="4"/>
  <c r="T22" i="4"/>
  <c r="T21" i="4"/>
  <c r="T20" i="4"/>
  <c r="T19" i="4"/>
  <c r="T1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6" i="4"/>
  <c r="Q25" i="4"/>
  <c r="Q24" i="4"/>
  <c r="Q23" i="4"/>
  <c r="Q22" i="4"/>
  <c r="Q21" i="4"/>
  <c r="Q20" i="4"/>
  <c r="Q19" i="4"/>
  <c r="Q12" i="4"/>
  <c r="T43" i="4" l="1"/>
  <c r="S43" i="4"/>
  <c r="R43" i="4"/>
  <c r="P43" i="4"/>
  <c r="O43" i="4"/>
  <c r="AD42" i="4"/>
  <c r="AE42" i="4" s="1"/>
  <c r="AD41" i="4"/>
  <c r="AE41" i="4" s="1"/>
  <c r="AD40" i="4"/>
  <c r="AE40" i="4" s="1"/>
  <c r="AD39" i="4"/>
  <c r="AE39" i="4" s="1"/>
  <c r="AD38" i="4"/>
  <c r="AE38" i="4" s="1"/>
  <c r="AD37" i="4"/>
  <c r="AE37" i="4" s="1"/>
  <c r="AD36" i="4"/>
  <c r="AE36" i="4" s="1"/>
  <c r="AD35" i="4"/>
  <c r="AE35" i="4" s="1"/>
  <c r="AD34" i="4"/>
  <c r="AE34" i="4" s="1"/>
  <c r="AD33" i="4"/>
  <c r="AE33" i="4" s="1"/>
  <c r="AD32" i="4"/>
  <c r="AE32" i="4" s="1"/>
  <c r="AD31" i="4"/>
  <c r="AE31" i="4" s="1"/>
  <c r="AD30" i="4"/>
  <c r="AE30" i="4" s="1"/>
  <c r="AD29" i="4"/>
  <c r="AE29" i="4" s="1"/>
  <c r="AD28" i="4"/>
  <c r="AE28" i="4" s="1"/>
  <c r="AD27" i="4"/>
  <c r="AE27" i="4" s="1"/>
  <c r="AD26" i="4"/>
  <c r="AE26" i="4" s="1"/>
  <c r="AD25" i="4"/>
  <c r="AE25" i="4" s="1"/>
  <c r="AD24" i="4"/>
  <c r="AE24" i="4" s="1"/>
  <c r="AD23" i="4"/>
  <c r="AE23" i="4" s="1"/>
  <c r="AD22" i="4"/>
  <c r="AE22" i="4" s="1"/>
  <c r="AD21" i="4"/>
  <c r="AE21" i="4" s="1"/>
  <c r="AD20" i="4"/>
  <c r="AE20" i="4" s="1"/>
  <c r="AD19" i="4"/>
  <c r="AE19" i="4" s="1"/>
  <c r="AD18" i="4"/>
  <c r="AE18" i="4" s="1"/>
  <c r="AD17" i="4"/>
  <c r="AE17" i="4" s="1"/>
  <c r="AD16" i="4"/>
  <c r="AE16" i="4" s="1"/>
  <c r="AD15" i="4"/>
  <c r="AE15" i="4" s="1"/>
  <c r="AD14" i="4"/>
  <c r="AE14" i="4" s="1"/>
  <c r="AD13" i="4"/>
  <c r="AE13" i="4" s="1"/>
  <c r="AD12" i="4"/>
  <c r="AE12" i="4" s="1"/>
  <c r="Q43" i="4" l="1"/>
</calcChain>
</file>

<file path=xl/comments1.xml><?xml version="1.0" encoding="utf-8"?>
<comments xmlns="http://schemas.openxmlformats.org/spreadsheetml/2006/main">
  <authors>
    <author>Романык Ирина Евгеньевна</author>
  </authors>
  <commentList>
    <comment ref="AC12" authorId="0">
      <text>
        <r>
          <rPr>
            <b/>
            <sz val="9"/>
            <color indexed="81"/>
            <rFont val="Tahoma"/>
            <family val="2"/>
            <charset val="204"/>
          </rPr>
          <t>покази потокового приладу</t>
        </r>
      </text>
    </comment>
    <comment ref="AC13" authorId="0">
      <text>
        <r>
          <rPr>
            <b/>
            <sz val="9"/>
            <color indexed="81"/>
            <rFont val="Tahoma"/>
            <family val="2"/>
            <charset val="204"/>
          </rPr>
          <t>покази потокового приладу</t>
        </r>
      </text>
    </comment>
    <comment ref="AC43" authorId="0">
      <text>
        <r>
          <rPr>
            <b/>
            <sz val="9"/>
            <color indexed="81"/>
            <rFont val="Tahoma"/>
            <family val="2"/>
            <charset val="204"/>
          </rPr>
          <t>місячний об'єм газу узгоджений з диспетчерами з врахуванням ВТВ</t>
        </r>
      </text>
    </comment>
  </commentList>
</comments>
</file>

<file path=xl/sharedStrings.xml><?xml version="1.0" encoding="utf-8"?>
<sst xmlns="http://schemas.openxmlformats.org/spreadsheetml/2006/main" count="96" uniqueCount="82">
  <si>
    <t>Число місяця</t>
  </si>
  <si>
    <t xml:space="preserve">Компонентний склад, % мол. </t>
  </si>
  <si>
    <t>Температура точки роси вуглеводнів, ºС</t>
  </si>
  <si>
    <t>Середньозважене значення теплоти згоряння:</t>
  </si>
  <si>
    <t xml:space="preserve">ПАСПОРТ ФІЗИКО-ХІМІЧНИХ ПОКАЗНИКІВ ПРИРОДНОГО ГАЗУ </t>
  </si>
  <si>
    <t>Підрозділу підприємства, якому підпорядкована лабораторія</t>
  </si>
  <si>
    <t>прізвище</t>
  </si>
  <si>
    <t>підпис</t>
  </si>
  <si>
    <t>дата</t>
  </si>
  <si>
    <t>Лабораторія, де здійснювались аналізи газу</t>
  </si>
  <si>
    <r>
      <t>Теплота згоряння нижча, МДж/м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</si>
  <si>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Теплота згоряння нижча, кВт⋅год/м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</si>
  <si>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Теплота згоряння вища, МДж/м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</si>
  <si>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Теплота згоряння вища, кВт⋅год/м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</si>
  <si>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Число Воббе вище,
МДж/м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</si>
  <si>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Число Воббе вище,
кВт⋅год/м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</si>
  <si>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Обсяг газу, тис. м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</si>
  <si>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Масова концентрація 
сірководню, мг/м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</si>
  <si>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Масова концентрація 
меркаптанової сірки, мг/м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</si>
  <si>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Маса механічних домішок, мг/м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</si>
  <si>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t>ПАТ "УКРТРАНСГАЗ"</t>
  </si>
  <si>
    <t>Вимірювальна хіміко-аналітична лабораторія</t>
  </si>
  <si>
    <t>Гелій</t>
  </si>
  <si>
    <t>Водень</t>
  </si>
  <si>
    <t>Умовно постійні компоненти, мол. % від 01.01.2016 р.</t>
  </si>
  <si>
    <t>Температура точки роси вологи (Р = 3.92 МПа), ºС</t>
  </si>
  <si>
    <r>
      <t>Густина абсолютна, кг/м</t>
    </r>
    <r>
      <rPr>
        <b/>
        <vertAlign val="superscript"/>
        <sz val="11"/>
        <color theme="1"/>
        <rFont val="Times New Roman"/>
        <family val="1"/>
        <charset val="204"/>
      </rPr>
      <t>3</t>
    </r>
    <r>
      <rPr>
        <b/>
        <sz val="11"/>
        <color theme="1"/>
        <rFont val="Times New Roman"/>
        <family val="1"/>
        <charset val="204"/>
      </rPr>
      <t>,при 20 ºС,</t>
    </r>
    <r>
      <rPr>
        <b/>
        <vertAlign val="superscript"/>
        <sz val="11"/>
        <color theme="1"/>
        <rFont val="Times New Roman"/>
        <family val="1"/>
        <charset val="204"/>
      </rPr>
      <t xml:space="preserve"> </t>
    </r>
  </si>
  <si>
    <r>
      <t>Число Воббе вище,
ккал/м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</si>
  <si>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t xml:space="preserve">Температура вимірювання/згоряння при </t>
  </si>
  <si>
    <t>20/25ºС</t>
  </si>
  <si>
    <t>Фізико-хімічні показники газу обчислені на основі компонентного складу, 101,325 кПа</t>
  </si>
  <si>
    <r>
      <t>Теплота згоряння нижча, ккал/м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</si>
  <si>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Теплота згоряння вища, ккал/м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</si>
  <si>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t>метан, С1</t>
  </si>
  <si>
    <t>етан, С2</t>
  </si>
  <si>
    <t>пропан, С3</t>
  </si>
  <si>
    <t>кисень, О2</t>
  </si>
  <si>
    <t>гексани та вищі, С6+</t>
  </si>
  <si>
    <t>нео-пентан, нео-С5</t>
  </si>
  <si>
    <t>н-пентан, н-С5</t>
  </si>
  <si>
    <t>ізо-бутан, і-С4</t>
  </si>
  <si>
    <t>н-бутан, н-С4</t>
  </si>
  <si>
    <t>ізо-пентан, і-С5</t>
  </si>
  <si>
    <t>азот, N2</t>
  </si>
  <si>
    <t>діоксид вуглецю, CО2</t>
  </si>
  <si>
    <t>Всього* :</t>
  </si>
  <si>
    <t>*  Обсяг природного газу за місяць з урахуванням ВТВ.</t>
  </si>
  <si>
    <t>Філія "УМГ "ХАРКІВТРАНСГАЗ"</t>
  </si>
  <si>
    <t>СєвєродонецькеЛВУМГ</t>
  </si>
  <si>
    <r>
      <t xml:space="preserve">Свідоцтво про атестацію </t>
    </r>
    <r>
      <rPr>
        <b/>
        <u/>
        <sz val="8"/>
        <rFont val="Times New Roman"/>
        <family val="1"/>
        <charset val="204"/>
      </rPr>
      <t>№РЬ 089/2014</t>
    </r>
    <r>
      <rPr>
        <b/>
        <sz val="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 xml:space="preserve">чинне до </t>
    </r>
    <r>
      <rPr>
        <b/>
        <sz val="8"/>
        <rFont val="Times New Roman"/>
        <family val="1"/>
        <charset val="204"/>
      </rPr>
      <t xml:space="preserve"> </t>
    </r>
    <r>
      <rPr>
        <b/>
        <u/>
        <sz val="8"/>
        <rFont val="Times New Roman"/>
        <family val="1"/>
        <charset val="204"/>
      </rPr>
      <t>06.06.2017 р.</t>
    </r>
  </si>
  <si>
    <t>відc</t>
  </si>
  <si>
    <t>Начальник Сєвєродонецького ЛВУМГ _______________________________________________________________________________</t>
  </si>
  <si>
    <t>Ю.О.Головко</t>
  </si>
  <si>
    <t>Начальник служби ГВіМ_________________________________________________________________________________________________</t>
  </si>
  <si>
    <t xml:space="preserve">                                 Метрологічна служба, яка визначає обсяги газу</t>
  </si>
  <si>
    <t>Інженер II кат. ВХАЛ_________________________________________________________________________________________________</t>
  </si>
  <si>
    <t>М.О.Єрьоменко</t>
  </si>
  <si>
    <t>А.М. Левковіч</t>
  </si>
  <si>
    <r>
      <t>маршрут №___</t>
    </r>
    <r>
      <rPr>
        <u/>
        <sz val="11"/>
        <color theme="1"/>
        <rFont val="Times New Roman"/>
        <family val="1"/>
        <charset val="204"/>
      </rPr>
      <t>676</t>
    </r>
    <r>
      <rPr>
        <sz val="11"/>
        <color theme="1"/>
        <rFont val="Times New Roman"/>
        <family val="1"/>
        <charset val="204"/>
      </rPr>
      <t>_</t>
    </r>
  </si>
  <si>
    <r>
      <t xml:space="preserve">з газопроводу   </t>
    </r>
    <r>
      <rPr>
        <b/>
        <u/>
        <sz val="11"/>
        <color theme="1"/>
        <rFont val="Times New Roman"/>
        <family val="1"/>
        <charset val="204"/>
      </rPr>
      <t xml:space="preserve"> Маріуполь -Бердянськ  </t>
    </r>
    <r>
      <rPr>
        <sz val="11"/>
        <color theme="1"/>
        <rFont val="Times New Roman"/>
        <family val="1"/>
        <charset val="204"/>
      </rPr>
      <t xml:space="preserve">за період з   </t>
    </r>
    <r>
      <rPr>
        <b/>
        <sz val="11"/>
        <color theme="1"/>
        <rFont val="Times New Roman"/>
        <family val="1"/>
        <charset val="204"/>
      </rPr>
      <t>01.11.2016р.</t>
    </r>
    <r>
      <rPr>
        <sz val="11"/>
        <color theme="1"/>
        <rFont val="Times New Roman"/>
        <family val="1"/>
        <charset val="204"/>
      </rPr>
      <t xml:space="preserve"> по </t>
    </r>
    <r>
      <rPr>
        <b/>
        <sz val="11"/>
        <color theme="1"/>
        <rFont val="Times New Roman"/>
        <family val="1"/>
        <charset val="204"/>
      </rPr>
      <t>30.11.2016р.</t>
    </r>
  </si>
  <si>
    <t>Данные по объекту ПАО ЗАПОРОЖГАЗ (осн.) за 11/16.</t>
  </si>
  <si>
    <t>День</t>
  </si>
  <si>
    <t xml:space="preserve"> V, м3</t>
  </si>
  <si>
    <t xml:space="preserve"> dP, кгс/м2</t>
  </si>
  <si>
    <t xml:space="preserve"> Pизб, кгс/см2</t>
  </si>
  <si>
    <t xml:space="preserve"> T, °C</t>
  </si>
  <si>
    <t>ABC</t>
  </si>
  <si>
    <t>A</t>
  </si>
  <si>
    <t>AB</t>
  </si>
  <si>
    <t xml:space="preserve"> B</t>
  </si>
  <si>
    <t>497300,77*</t>
  </si>
  <si>
    <t>1021,146*</t>
  </si>
  <si>
    <t>3,32*</t>
  </si>
  <si>
    <t>-1,43*</t>
  </si>
  <si>
    <t>A C</t>
  </si>
  <si>
    <t>Итого</t>
  </si>
  <si>
    <t>13023333,89*</t>
  </si>
  <si>
    <t>971,055*</t>
  </si>
  <si>
    <t>3,34*</t>
  </si>
  <si>
    <t>1,27*</t>
  </si>
  <si>
    <t xml:space="preserve">Україна, Осипенко, Росія, Андріївка, Дмитрівка, Маринівка.   </t>
  </si>
  <si>
    <r>
      <t xml:space="preserve">переданого </t>
    </r>
    <r>
      <rPr>
        <b/>
        <u/>
        <sz val="11"/>
        <color theme="1"/>
        <rFont val="Times New Roman"/>
        <family val="1"/>
        <charset val="204"/>
      </rPr>
      <t xml:space="preserve">Краматорським ЛВУМГ </t>
    </r>
    <r>
      <rPr>
        <sz val="11"/>
        <color theme="1"/>
        <rFont val="Times New Roman"/>
        <family val="1"/>
        <charset val="204"/>
      </rPr>
      <t xml:space="preserve">та прийнятого </t>
    </r>
    <r>
      <rPr>
        <b/>
        <u/>
        <sz val="11"/>
        <color theme="1"/>
        <rFont val="Times New Roman"/>
        <family val="1"/>
        <charset val="204"/>
      </rPr>
      <t xml:space="preserve">ПАТ "Запоріжгаз" </t>
    </r>
    <r>
      <rPr>
        <sz val="11"/>
        <color theme="1"/>
        <rFont val="Times New Roman"/>
        <family val="1"/>
        <charset val="204"/>
      </rPr>
      <t xml:space="preserve"> по</t>
    </r>
    <r>
      <rPr>
        <b/>
        <u/>
        <sz val="11"/>
        <color theme="1"/>
        <rFont val="Times New Roman"/>
        <family val="1"/>
        <charset val="204"/>
      </rPr>
      <t xml:space="preserve"> </t>
    </r>
    <r>
      <rPr>
        <u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 xml:space="preserve">ГРС </t>
    </r>
    <r>
      <rPr>
        <b/>
        <sz val="11"/>
        <color theme="1"/>
        <rFont val="Times New Roman"/>
        <family val="1"/>
        <charset val="204"/>
      </rPr>
      <t xml:space="preserve"> Бердянськ, Червоне Поле,  </t>
    </r>
    <r>
      <rPr>
        <b/>
        <u/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</si>
</sst>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000"/>
    <numFmt numFmtId="165" formatCode="0.000"/>
    <numFmt numFmtId="168" formatCode="_-* #,##0.000_р_._-;\-* #,##0.00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indexed="57"/>
      <name val="Arial Cyr"/>
      <charset val="204"/>
    </font>
    <font>
      <b/>
      <sz val="9"/>
      <color indexed="81"/>
      <name val="Tahoma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8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8"/>
      <name val="Times New Roman Cyr"/>
      <charset val="204"/>
    </font>
    <font>
      <sz val="11"/>
      <color theme="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0" tint="-0.24997711111789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140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2" fontId="0" fillId="0" borderId="0" xfId="0" applyNumberFormat="1" applyProtection="1"/>
    <xf numFmtId="0" fontId="2" fillId="0" borderId="0" xfId="0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 vertical="center"/>
      <protection locked="0"/>
    </xf>
    <xf numFmtId="165" fontId="0" fillId="0" borderId="0" xfId="0" applyNumberFormat="1"/>
    <xf numFmtId="0" fontId="7" fillId="0" borderId="0" xfId="0" applyFont="1" applyAlignment="1">
      <alignment horizontal="center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vertical="center"/>
      <protection locked="0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2" fillId="0" borderId="30" xfId="0" applyFont="1" applyBorder="1" applyAlignment="1" applyProtection="1">
      <alignment horizontal="center" vertical="center" wrapText="1"/>
      <protection locked="0"/>
    </xf>
    <xf numFmtId="164" fontId="2" fillId="0" borderId="12" xfId="0" applyNumberFormat="1" applyFont="1" applyBorder="1" applyAlignment="1" applyProtection="1">
      <alignment horizontal="center" vertical="center" wrapText="1"/>
      <protection locked="0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164" fontId="2" fillId="0" borderId="15" xfId="0" applyNumberFormat="1" applyFont="1" applyBorder="1" applyAlignment="1" applyProtection="1">
      <alignment horizontal="center" vertical="center" wrapText="1"/>
      <protection locked="0"/>
    </xf>
    <xf numFmtId="164" fontId="2" fillId="0" borderId="3" xfId="0" applyNumberFormat="1" applyFont="1" applyBorder="1" applyAlignment="1" applyProtection="1">
      <alignment horizontal="center" vertical="center" wrapText="1"/>
      <protection locked="0"/>
    </xf>
    <xf numFmtId="164" fontId="2" fillId="0" borderId="17" xfId="0" applyNumberFormat="1" applyFont="1" applyBorder="1" applyAlignment="1" applyProtection="1">
      <alignment horizontal="center" vertical="center" wrapText="1"/>
      <protection locked="0"/>
    </xf>
    <xf numFmtId="164" fontId="2" fillId="0" borderId="8" xfId="0" applyNumberFormat="1" applyFont="1" applyBorder="1" applyProtection="1">
      <protection locked="0"/>
    </xf>
    <xf numFmtId="164" fontId="2" fillId="0" borderId="32" xfId="0" applyNumberFormat="1" applyFont="1" applyBorder="1" applyAlignment="1" applyProtection="1">
      <alignment vertical="center" wrapText="1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2" fillId="0" borderId="44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9" fillId="0" borderId="0" xfId="0" applyFont="1"/>
    <xf numFmtId="0" fontId="10" fillId="0" borderId="0" xfId="0" applyFont="1"/>
    <xf numFmtId="0" fontId="14" fillId="2" borderId="43" xfId="0" applyFont="1" applyFill="1" applyBorder="1" applyAlignment="1">
      <alignment horizontal="center" vertical="center"/>
    </xf>
    <xf numFmtId="0" fontId="12" fillId="0" borderId="0" xfId="0" applyFont="1" applyProtection="1"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11" xfId="0" applyFont="1" applyBorder="1" applyAlignment="1" applyProtection="1">
      <alignment horizontal="center" vertical="center" wrapText="1"/>
      <protection locked="0"/>
    </xf>
    <xf numFmtId="4" fontId="16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164" fontId="16" fillId="2" borderId="1" xfId="0" applyNumberFormat="1" applyFont="1" applyFill="1" applyBorder="1" applyAlignment="1">
      <alignment horizontal="center" wrapText="1"/>
    </xf>
    <xf numFmtId="164" fontId="16" fillId="0" borderId="1" xfId="0" applyNumberFormat="1" applyFont="1" applyFill="1" applyBorder="1" applyAlignment="1">
      <alignment horizontal="center" wrapText="1"/>
    </xf>
    <xf numFmtId="0" fontId="2" fillId="0" borderId="0" xfId="0" applyFont="1" applyAlignment="1" applyProtection="1">
      <alignment wrapText="1"/>
      <protection locked="0"/>
    </xf>
    <xf numFmtId="0" fontId="0" fillId="0" borderId="0" xfId="0" applyAlignment="1">
      <alignment wrapText="1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8" fillId="3" borderId="11" xfId="0" applyFont="1" applyFill="1" applyBorder="1" applyProtection="1">
      <protection locked="0"/>
    </xf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2" fontId="16" fillId="3" borderId="11" xfId="0" applyNumberFormat="1" applyFont="1" applyFill="1" applyBorder="1" applyAlignment="1" applyProtection="1">
      <alignment horizontal="center" vertical="center" wrapText="1"/>
      <protection locked="0"/>
    </xf>
    <xf numFmtId="164" fontId="16" fillId="0" borderId="1" xfId="0" applyNumberFormat="1" applyFont="1" applyBorder="1" applyAlignment="1" applyProtection="1">
      <alignment horizontal="center" vertical="center" wrapText="1"/>
      <protection locked="0"/>
    </xf>
    <xf numFmtId="0" fontId="16" fillId="0" borderId="29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6" fillId="3" borderId="3" xfId="0" applyFont="1" applyFill="1" applyBorder="1" applyAlignment="1" applyProtection="1">
      <alignment horizontal="center" vertical="center" wrapText="1"/>
      <protection locked="0"/>
    </xf>
    <xf numFmtId="0" fontId="16" fillId="3" borderId="11" xfId="0" applyFont="1" applyFill="1" applyBorder="1" applyAlignment="1" applyProtection="1">
      <alignment horizontal="center" vertical="center" wrapText="1"/>
      <protection locked="0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2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5" fillId="0" borderId="1" xfId="0" applyNumberFormat="1" applyFont="1" applyBorder="1" applyAlignment="1" applyProtection="1">
      <alignment horizontal="center" vertical="center" wrapText="1"/>
      <protection locked="0"/>
    </xf>
    <xf numFmtId="164" fontId="15" fillId="0" borderId="29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6" fillId="0" borderId="29" xfId="0" applyFont="1" applyFill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0" borderId="1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4" fontId="15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11" xfId="0" applyFont="1" applyFill="1" applyBorder="1" applyProtection="1"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2" fontId="15" fillId="3" borderId="11" xfId="0" applyNumberFormat="1" applyFont="1" applyFill="1" applyBorder="1" applyAlignment="1" applyProtection="1">
      <alignment horizontal="center" vertical="center" wrapText="1"/>
      <protection locked="0"/>
    </xf>
    <xf numFmtId="4" fontId="15" fillId="0" borderId="12" xfId="0" applyNumberFormat="1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2" fontId="1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7" xfId="0" applyFont="1" applyBorder="1" applyAlignment="1" applyProtection="1">
      <alignment horizontal="center" vertical="center" wrapText="1"/>
      <protection locked="0"/>
    </xf>
    <xf numFmtId="0" fontId="2" fillId="0" borderId="47" xfId="0" applyFont="1" applyBorder="1" applyAlignment="1" applyProtection="1">
      <alignment horizontal="center" vertical="center" wrapText="1"/>
      <protection locked="0"/>
    </xf>
    <xf numFmtId="0" fontId="2" fillId="0" borderId="37" xfId="0" applyFont="1" applyBorder="1" applyAlignment="1" applyProtection="1">
      <alignment horizontal="right" vertical="center" wrapText="1"/>
      <protection locked="0"/>
    </xf>
    <xf numFmtId="0" fontId="2" fillId="0" borderId="38" xfId="0" applyFont="1" applyBorder="1" applyAlignment="1" applyProtection="1">
      <alignment horizontal="right" vertical="center" wrapText="1"/>
      <protection locked="0"/>
    </xf>
    <xf numFmtId="0" fontId="2" fillId="0" borderId="39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center" vertical="center" textRotation="90" wrapText="1"/>
      <protection locked="0"/>
    </xf>
    <xf numFmtId="0" fontId="4" fillId="0" borderId="2" xfId="0" applyFont="1" applyBorder="1" applyAlignment="1" applyProtection="1">
      <alignment horizontal="center" vertical="center" textRotation="90" wrapText="1"/>
      <protection locked="0"/>
    </xf>
    <xf numFmtId="0" fontId="4" fillId="0" borderId="8" xfId="0" applyFont="1" applyBorder="1" applyAlignment="1" applyProtection="1">
      <alignment horizontal="center"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textRotation="90" wrapText="1"/>
      <protection locked="0"/>
    </xf>
    <xf numFmtId="0" fontId="4" fillId="0" borderId="6" xfId="0" applyFont="1" applyBorder="1" applyAlignment="1" applyProtection="1">
      <alignment horizontal="center" vertical="center" textRotation="90" wrapText="1"/>
      <protection locked="0"/>
    </xf>
    <xf numFmtId="0" fontId="4" fillId="0" borderId="9" xfId="0" applyFont="1" applyBorder="1" applyAlignment="1" applyProtection="1">
      <alignment horizontal="center" vertical="center" textRotation="90" wrapText="1"/>
      <protection locked="0"/>
    </xf>
    <xf numFmtId="4" fontId="2" fillId="0" borderId="7" xfId="0" applyNumberFormat="1" applyFont="1" applyBorder="1" applyAlignment="1" applyProtection="1">
      <alignment horizontal="center" wrapText="1"/>
      <protection locked="0"/>
    </xf>
    <xf numFmtId="4" fontId="2" fillId="0" borderId="41" xfId="0" applyNumberFormat="1" applyFont="1" applyBorder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41" xfId="0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  <xf numFmtId="0" fontId="2" fillId="0" borderId="42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0" fontId="2" fillId="0" borderId="40" xfId="0" applyFont="1" applyBorder="1" applyAlignment="1" applyProtection="1">
      <alignment horizont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4" fillId="0" borderId="33" xfId="0" applyFont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center" vertical="center" wrapText="1"/>
      <protection locked="0"/>
    </xf>
    <xf numFmtId="0" fontId="4" fillId="0" borderId="35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textRotation="90" wrapText="1"/>
      <protection locked="0"/>
    </xf>
    <xf numFmtId="0" fontId="4" fillId="0" borderId="4" xfId="0" applyFont="1" applyBorder="1" applyAlignment="1" applyProtection="1">
      <alignment horizontal="center" vertical="center" textRotation="90" wrapText="1"/>
      <protection locked="0"/>
    </xf>
    <xf numFmtId="0" fontId="9" fillId="0" borderId="0" xfId="0" applyFont="1" applyAlignment="1">
      <alignment horizontal="left"/>
    </xf>
    <xf numFmtId="0" fontId="4" fillId="0" borderId="19" xfId="0" applyFont="1" applyBorder="1" applyAlignment="1" applyProtection="1">
      <alignment horizontal="left" vertical="center" textRotation="90" wrapText="1"/>
      <protection locked="0"/>
    </xf>
    <xf numFmtId="0" fontId="4" fillId="0" borderId="1" xfId="0" applyFont="1" applyBorder="1" applyAlignment="1" applyProtection="1">
      <alignment horizontal="left" vertical="center" textRotation="90" wrapText="1"/>
      <protection locked="0"/>
    </xf>
    <xf numFmtId="0" fontId="4" fillId="0" borderId="20" xfId="0" applyFont="1" applyBorder="1" applyAlignment="1" applyProtection="1">
      <alignment horizontal="center" vertical="center" textRotation="90" wrapText="1"/>
      <protection locked="0"/>
    </xf>
    <xf numFmtId="0" fontId="4" fillId="0" borderId="12" xfId="0" applyFont="1" applyBorder="1" applyAlignment="1" applyProtection="1">
      <alignment horizontal="center" vertical="center" textRotation="90" wrapText="1"/>
      <protection locked="0"/>
    </xf>
    <xf numFmtId="0" fontId="4" fillId="0" borderId="31" xfId="0" applyFont="1" applyBorder="1" applyAlignment="1" applyProtection="1">
      <alignment horizontal="center" vertical="center" textRotation="90" wrapText="1"/>
      <protection locked="0"/>
    </xf>
    <xf numFmtId="0" fontId="6" fillId="0" borderId="29" xfId="0" applyFont="1" applyBorder="1" applyAlignment="1" applyProtection="1">
      <alignment horizontal="center" vertical="center" textRotation="90" wrapText="1"/>
      <protection locked="0"/>
    </xf>
    <xf numFmtId="0" fontId="4" fillId="0" borderId="26" xfId="0" applyFont="1" applyBorder="1" applyAlignment="1" applyProtection="1">
      <alignment horizontal="center" vertical="center" textRotation="90" wrapText="1"/>
      <protection locked="0"/>
    </xf>
    <xf numFmtId="0" fontId="4" fillId="0" borderId="27" xfId="0" applyFont="1" applyBorder="1" applyAlignment="1" applyProtection="1">
      <alignment horizontal="center" vertical="center" textRotation="90" wrapText="1"/>
      <protection locked="0"/>
    </xf>
    <xf numFmtId="0" fontId="4" fillId="0" borderId="28" xfId="0" applyFont="1" applyBorder="1" applyAlignment="1" applyProtection="1">
      <alignment horizontal="center" vertical="center" textRotation="90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textRotation="90" wrapText="1"/>
      <protection locked="0"/>
    </xf>
    <xf numFmtId="0" fontId="4" fillId="0" borderId="11" xfId="0" applyFont="1" applyBorder="1" applyAlignment="1" applyProtection="1">
      <alignment horizontal="center" vertical="center" textRotation="90" wrapText="1"/>
      <protection locked="0"/>
    </xf>
    <xf numFmtId="0" fontId="4" fillId="0" borderId="19" xfId="0" applyFont="1" applyBorder="1" applyAlignment="1" applyProtection="1">
      <alignment horizontal="right" vertical="center" textRotation="90" wrapText="1"/>
      <protection locked="0"/>
    </xf>
    <xf numFmtId="0" fontId="4" fillId="0" borderId="1" xfId="0" applyFont="1" applyBorder="1" applyAlignment="1" applyProtection="1">
      <alignment horizontal="right" vertical="center" textRotation="90" wrapText="1"/>
      <protection locked="0"/>
    </xf>
    <xf numFmtId="0" fontId="4" fillId="0" borderId="24" xfId="0" applyFont="1" applyBorder="1" applyAlignment="1" applyProtection="1">
      <alignment horizontal="center" vertical="center" textRotation="90" wrapText="1"/>
      <protection locked="0"/>
    </xf>
    <xf numFmtId="0" fontId="4" fillId="0" borderId="3" xfId="0" applyFont="1" applyBorder="1" applyAlignment="1" applyProtection="1">
      <alignment horizontal="center" vertical="center" textRotation="90" wrapText="1"/>
      <protection locked="0"/>
    </xf>
    <xf numFmtId="0" fontId="4" fillId="0" borderId="19" xfId="0" applyFont="1" applyBorder="1" applyAlignment="1" applyProtection="1">
      <alignment horizontal="center" vertical="center" textRotation="90" wrapText="1"/>
      <protection locked="0"/>
    </xf>
    <xf numFmtId="0" fontId="4" fillId="0" borderId="1" xfId="0" applyFont="1" applyBorder="1" applyAlignment="1" applyProtection="1">
      <alignment horizontal="center" vertical="center" textRotation="90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 textRotation="90" wrapText="1"/>
      <protection locked="0"/>
    </xf>
    <xf numFmtId="168" fontId="16" fillId="0" borderId="29" xfId="0" applyNumberFormat="1" applyFont="1" applyBorder="1" applyAlignment="1" applyProtection="1">
      <alignment horizontal="center" vertical="center" wrapText="1"/>
      <protection locked="0"/>
    </xf>
    <xf numFmtId="168" fontId="2" fillId="0" borderId="29" xfId="0" applyNumberFormat="1" applyFont="1" applyBorder="1" applyAlignment="1" applyProtection="1">
      <alignment horizontal="center" vertical="center" wrapText="1"/>
      <protection locked="0"/>
    </xf>
    <xf numFmtId="168" fontId="2" fillId="0" borderId="1" xfId="0" applyNumberFormat="1" applyFont="1" applyBorder="1" applyAlignment="1" applyProtection="1">
      <alignment horizontal="center" vertical="center" wrapText="1"/>
      <protection locked="0"/>
    </xf>
    <xf numFmtId="168" fontId="2" fillId="0" borderId="45" xfId="0" applyNumberFormat="1" applyFont="1" applyBorder="1" applyAlignment="1" applyProtection="1">
      <alignment horizontal="center" vertical="center" wrapText="1"/>
      <protection locked="0"/>
    </xf>
    <xf numFmtId="168" fontId="2" fillId="0" borderId="46" xfId="1" applyNumberFormat="1" applyFont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54"/>
  <sheetViews>
    <sheetView tabSelected="1" topLeftCell="E28" zoomScaleNormal="100" zoomScaleSheetLayoutView="100" workbookViewId="0">
      <selection activeCell="AC12" sqref="AC12:AC43"/>
    </sheetView>
  </sheetViews>
  <sheetFormatPr defaultRowHeight="15" x14ac:dyDescent="0.25"/>
  <cols>
    <col min="1" max="1" width="4.85546875" style="1" customWidth="1"/>
    <col min="2" max="2" width="7.28515625" style="1" customWidth="1"/>
    <col min="3" max="12" width="6.140625" style="1" customWidth="1"/>
    <col min="13" max="14" width="8.28515625" style="1" customWidth="1"/>
    <col min="15" max="15" width="6" style="1" customWidth="1"/>
    <col min="16" max="16" width="6.42578125" style="1" customWidth="1"/>
    <col min="17" max="23" width="6.140625" style="1" customWidth="1"/>
    <col min="24" max="25" width="6" style="1" customWidth="1"/>
    <col min="26" max="26" width="7.7109375" style="1" customWidth="1"/>
    <col min="27" max="28" width="6.140625" style="1" customWidth="1"/>
    <col min="29" max="29" width="12.28515625" style="1" customWidth="1"/>
    <col min="30" max="30" width="9.140625" style="1"/>
    <col min="31" max="31" width="7.5703125" style="1" bestFit="1" customWidth="1"/>
    <col min="32" max="32" width="9.5703125" style="1" bestFit="1" customWidth="1"/>
    <col min="33" max="33" width="7.5703125" style="1" bestFit="1" customWidth="1"/>
    <col min="34" max="34" width="10.28515625" style="1" bestFit="1" customWidth="1"/>
    <col min="35" max="16384" width="9.140625" style="1"/>
  </cols>
  <sheetData>
    <row r="1" spans="1:34" x14ac:dyDescent="0.25">
      <c r="A1" s="38" t="s">
        <v>20</v>
      </c>
      <c r="B1" s="37"/>
      <c r="C1" s="37"/>
      <c r="D1" s="37"/>
      <c r="E1" s="11"/>
      <c r="F1" s="11"/>
      <c r="G1" s="11"/>
      <c r="H1" s="11"/>
      <c r="I1" s="11"/>
      <c r="J1" s="11"/>
      <c r="K1" s="11"/>
      <c r="L1" s="11"/>
      <c r="M1" s="37" t="s">
        <v>4</v>
      </c>
      <c r="N1" s="37"/>
      <c r="O1" s="37"/>
      <c r="P1" s="37"/>
      <c r="Q1" s="37"/>
      <c r="R1" s="37"/>
      <c r="S1" s="37"/>
      <c r="T1" s="37"/>
      <c r="U1" s="37"/>
      <c r="V1" s="37"/>
      <c r="W1" s="37"/>
      <c r="X1" s="11"/>
      <c r="Y1" s="11"/>
      <c r="Z1" s="11"/>
      <c r="AA1" s="11"/>
      <c r="AB1" s="11"/>
      <c r="AC1" s="11"/>
    </row>
    <row r="2" spans="1:34" x14ac:dyDescent="0.25">
      <c r="A2" s="38" t="s">
        <v>47</v>
      </c>
      <c r="B2" s="37"/>
      <c r="C2" s="10"/>
      <c r="D2" s="37"/>
      <c r="E2" s="11"/>
      <c r="F2" s="37"/>
      <c r="G2" s="37"/>
      <c r="H2" s="37"/>
      <c r="I2" s="37"/>
      <c r="J2" s="37"/>
      <c r="K2" s="2" t="s">
        <v>81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48"/>
      <c r="AB2" s="49"/>
      <c r="AC2" s="49"/>
    </row>
    <row r="3" spans="1:34" x14ac:dyDescent="0.25">
      <c r="A3" s="113" t="s">
        <v>48</v>
      </c>
      <c r="B3" s="113"/>
      <c r="C3" s="113"/>
      <c r="D3" s="113"/>
      <c r="E3" s="113"/>
      <c r="F3" s="37"/>
      <c r="G3" s="37"/>
      <c r="H3" s="69"/>
      <c r="I3" s="133" t="s">
        <v>80</v>
      </c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</row>
    <row r="4" spans="1:34" ht="13.5" customHeight="1" x14ac:dyDescent="0.25">
      <c r="A4" s="39" t="s">
        <v>21</v>
      </c>
      <c r="B4" s="11"/>
      <c r="C4" s="11"/>
      <c r="D4" s="11"/>
      <c r="E4" s="11"/>
      <c r="F4" s="11"/>
      <c r="G4" s="37"/>
      <c r="H4" s="37"/>
      <c r="I4" s="37"/>
      <c r="J4" s="37"/>
      <c r="K4" s="12" t="s">
        <v>58</v>
      </c>
      <c r="L4" s="11"/>
      <c r="M4" s="4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34" x14ac:dyDescent="0.25">
      <c r="A5" s="39" t="s">
        <v>49</v>
      </c>
      <c r="B5" s="11"/>
      <c r="C5" s="11"/>
      <c r="D5" s="11"/>
      <c r="E5" s="11"/>
      <c r="F5" s="37"/>
      <c r="G5" s="37"/>
      <c r="H5" s="37"/>
      <c r="I5" s="37"/>
      <c r="J5" s="11"/>
      <c r="K5" s="12" t="s">
        <v>59</v>
      </c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34" x14ac:dyDescent="0.25">
      <c r="A6" s="39"/>
      <c r="B6" s="11"/>
      <c r="C6" s="11"/>
      <c r="D6" s="11"/>
      <c r="E6" s="11"/>
      <c r="F6" s="37"/>
      <c r="G6" s="37"/>
      <c r="H6" s="37"/>
      <c r="I6" s="11"/>
      <c r="J6" s="11"/>
      <c r="K6" s="2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2"/>
      <c r="X6" s="11"/>
      <c r="Y6" s="11"/>
      <c r="Z6" s="11"/>
      <c r="AA6" s="11"/>
      <c r="AB6" s="11"/>
      <c r="AC6" s="11"/>
    </row>
    <row r="7" spans="1:34" ht="5.25" customHeight="1" thickBot="1" x14ac:dyDescent="0.3"/>
    <row r="8" spans="1:34" ht="26.25" customHeight="1" thickBot="1" x14ac:dyDescent="0.3">
      <c r="A8" s="118" t="s">
        <v>0</v>
      </c>
      <c r="B8" s="105" t="s">
        <v>1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7"/>
      <c r="N8" s="105" t="s">
        <v>30</v>
      </c>
      <c r="O8" s="123"/>
      <c r="P8" s="123"/>
      <c r="Q8" s="123"/>
      <c r="R8" s="123"/>
      <c r="S8" s="123"/>
      <c r="T8" s="123"/>
      <c r="U8" s="123"/>
      <c r="V8" s="123"/>
      <c r="W8" s="124"/>
      <c r="X8" s="125" t="s">
        <v>25</v>
      </c>
      <c r="Y8" s="127" t="s">
        <v>2</v>
      </c>
      <c r="Z8" s="114" t="s">
        <v>17</v>
      </c>
      <c r="AA8" s="114" t="s">
        <v>18</v>
      </c>
      <c r="AB8" s="116" t="s">
        <v>19</v>
      </c>
      <c r="AC8" s="118" t="s">
        <v>16</v>
      </c>
    </row>
    <row r="9" spans="1:34" ht="16.5" customHeight="1" thickBot="1" x14ac:dyDescent="0.3">
      <c r="A9" s="134"/>
      <c r="B9" s="108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10"/>
      <c r="N9" s="120" t="s">
        <v>26</v>
      </c>
      <c r="O9" s="18" t="s">
        <v>28</v>
      </c>
      <c r="P9" s="18"/>
      <c r="Q9" s="18"/>
      <c r="R9" s="18"/>
      <c r="S9" s="18"/>
      <c r="T9" s="18"/>
      <c r="U9" s="18"/>
      <c r="V9" s="18" t="s">
        <v>29</v>
      </c>
      <c r="W9" s="25"/>
      <c r="X9" s="126"/>
      <c r="Y9" s="128"/>
      <c r="Z9" s="115"/>
      <c r="AA9" s="115"/>
      <c r="AB9" s="117"/>
      <c r="AC9" s="119"/>
    </row>
    <row r="10" spans="1:34" ht="15" customHeight="1" x14ac:dyDescent="0.25">
      <c r="A10" s="134"/>
      <c r="B10" s="111" t="s">
        <v>33</v>
      </c>
      <c r="C10" s="85" t="s">
        <v>34</v>
      </c>
      <c r="D10" s="85" t="s">
        <v>35</v>
      </c>
      <c r="E10" s="85" t="s">
        <v>40</v>
      </c>
      <c r="F10" s="85" t="s">
        <v>41</v>
      </c>
      <c r="G10" s="85" t="s">
        <v>38</v>
      </c>
      <c r="H10" s="85" t="s">
        <v>42</v>
      </c>
      <c r="I10" s="85" t="s">
        <v>39</v>
      </c>
      <c r="J10" s="85" t="s">
        <v>37</v>
      </c>
      <c r="K10" s="85" t="s">
        <v>36</v>
      </c>
      <c r="L10" s="85" t="s">
        <v>43</v>
      </c>
      <c r="M10" s="87" t="s">
        <v>44</v>
      </c>
      <c r="N10" s="121"/>
      <c r="O10" s="129" t="s">
        <v>31</v>
      </c>
      <c r="P10" s="131" t="s">
        <v>10</v>
      </c>
      <c r="Q10" s="116" t="s">
        <v>11</v>
      </c>
      <c r="R10" s="111" t="s">
        <v>32</v>
      </c>
      <c r="S10" s="85" t="s">
        <v>12</v>
      </c>
      <c r="T10" s="87" t="s">
        <v>13</v>
      </c>
      <c r="U10" s="89" t="s">
        <v>27</v>
      </c>
      <c r="V10" s="85" t="s">
        <v>14</v>
      </c>
      <c r="W10" s="87" t="s">
        <v>15</v>
      </c>
      <c r="X10" s="126"/>
      <c r="Y10" s="128"/>
      <c r="Z10" s="115"/>
      <c r="AA10" s="115"/>
      <c r="AB10" s="117"/>
      <c r="AC10" s="119"/>
    </row>
    <row r="11" spans="1:34" ht="92.25" customHeight="1" x14ac:dyDescent="0.25">
      <c r="A11" s="134"/>
      <c r="B11" s="112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8"/>
      <c r="N11" s="122"/>
      <c r="O11" s="130"/>
      <c r="P11" s="132"/>
      <c r="Q11" s="117"/>
      <c r="R11" s="112"/>
      <c r="S11" s="86"/>
      <c r="T11" s="88"/>
      <c r="U11" s="90"/>
      <c r="V11" s="86"/>
      <c r="W11" s="88"/>
      <c r="X11" s="126"/>
      <c r="Y11" s="128"/>
      <c r="Z11" s="115"/>
      <c r="AA11" s="115"/>
      <c r="AB11" s="117"/>
      <c r="AC11" s="119"/>
    </row>
    <row r="12" spans="1:34" x14ac:dyDescent="0.25">
      <c r="A12" s="26">
        <v>1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3"/>
      <c r="O12" s="64"/>
      <c r="P12" s="70">
        <v>34.380000000000003</v>
      </c>
      <c r="Q12" s="71">
        <f t="shared" ref="Q12" si="0">P12/3.6</f>
        <v>9.5500000000000007</v>
      </c>
      <c r="R12" s="72"/>
      <c r="S12" s="73">
        <v>38.07</v>
      </c>
      <c r="T12" s="71">
        <f t="shared" ref="T12:T41" si="1">S12/3.6</f>
        <v>10.574999999999999</v>
      </c>
      <c r="U12" s="74"/>
      <c r="V12" s="73">
        <v>48.84</v>
      </c>
      <c r="W12" s="71">
        <f t="shared" ref="W12:W41" si="2">V12/3.6</f>
        <v>13.566666666666666</v>
      </c>
      <c r="X12" s="66"/>
      <c r="Y12" s="67"/>
      <c r="Z12" s="67"/>
      <c r="AA12" s="67"/>
      <c r="AB12" s="68"/>
      <c r="AC12" s="135">
        <v>400.30828000000002</v>
      </c>
      <c r="AD12" s="13">
        <f>SUM(B12:M12)+$K$43+$N$43</f>
        <v>0</v>
      </c>
      <c r="AE12" s="14" t="str">
        <f>IF(AD12=100,"ОК"," ")</f>
        <v xml:space="preserve"> </v>
      </c>
      <c r="AF12" s="7"/>
      <c r="AG12" s="7"/>
      <c r="AH12" s="7"/>
    </row>
    <row r="13" spans="1:34" x14ac:dyDescent="0.25">
      <c r="A13" s="26">
        <v>2</v>
      </c>
      <c r="B13" s="9">
        <v>91.673599999999993</v>
      </c>
      <c r="C13" s="9">
        <v>4.0503999999999998</v>
      </c>
      <c r="D13" s="9">
        <v>0.91490000000000005</v>
      </c>
      <c r="E13" s="9">
        <v>9.6000000000000002E-2</v>
      </c>
      <c r="F13" s="9">
        <v>0.14760000000000001</v>
      </c>
      <c r="G13" s="9">
        <v>4.8999999999999998E-3</v>
      </c>
      <c r="H13" s="9">
        <v>3.0700000000000002E-2</v>
      </c>
      <c r="I13" s="9">
        <v>2.3900000000000001E-2</v>
      </c>
      <c r="J13" s="9">
        <v>2.4E-2</v>
      </c>
      <c r="K13" s="9">
        <v>1.01E-2</v>
      </c>
      <c r="L13" s="9">
        <v>2.6587000000000001</v>
      </c>
      <c r="M13" s="9">
        <v>0.36520000000000002</v>
      </c>
      <c r="N13" s="26">
        <v>0.72660000000000002</v>
      </c>
      <c r="O13" s="16"/>
      <c r="P13" s="50">
        <v>34.229999999999997</v>
      </c>
      <c r="Q13" s="44">
        <f t="shared" ref="Q13:Q15" si="3">P13/3.6</f>
        <v>9.5083333333333329</v>
      </c>
      <c r="R13" s="51"/>
      <c r="S13" s="52">
        <v>37.909999999999997</v>
      </c>
      <c r="T13" s="44">
        <f t="shared" ref="T13:T16" si="4">S13/3.6</f>
        <v>10.530555555555555</v>
      </c>
      <c r="U13" s="53"/>
      <c r="V13" s="52">
        <v>48.81</v>
      </c>
      <c r="W13" s="44">
        <f t="shared" ref="W13:W16" si="5">V13/3.6</f>
        <v>13.558333333333334</v>
      </c>
      <c r="X13" s="19"/>
      <c r="Y13" s="16"/>
      <c r="Z13" s="16">
        <v>0.1</v>
      </c>
      <c r="AA13" s="16">
        <v>5</v>
      </c>
      <c r="AB13" s="40" t="s">
        <v>50</v>
      </c>
      <c r="AC13" s="136">
        <v>381.75935999999996</v>
      </c>
      <c r="AD13" s="13">
        <f t="shared" ref="AD13:AD42" si="6">SUM(B13:M13)+$K$43+$N$43</f>
        <v>99.999999999999986</v>
      </c>
      <c r="AE13" s="14" t="str">
        <f>IF(AD13=100,"ОК"," ")</f>
        <v>ОК</v>
      </c>
      <c r="AF13" s="7"/>
      <c r="AG13" s="7"/>
      <c r="AH13" s="7"/>
    </row>
    <row r="14" spans="1:34" x14ac:dyDescent="0.25">
      <c r="A14" s="26">
        <v>3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26"/>
      <c r="O14" s="15"/>
      <c r="P14" s="70">
        <v>34.229999999999997</v>
      </c>
      <c r="Q14" s="71">
        <f t="shared" si="3"/>
        <v>9.5083333333333329</v>
      </c>
      <c r="R14" s="72"/>
      <c r="S14" s="73">
        <v>37.909999999999997</v>
      </c>
      <c r="T14" s="71">
        <f t="shared" si="4"/>
        <v>10.530555555555555</v>
      </c>
      <c r="U14" s="74"/>
      <c r="V14" s="73">
        <v>48.81</v>
      </c>
      <c r="W14" s="71">
        <f t="shared" si="5"/>
        <v>13.558333333333334</v>
      </c>
      <c r="X14" s="19"/>
      <c r="Y14" s="16"/>
      <c r="Z14" s="16"/>
      <c r="AA14" s="16"/>
      <c r="AB14" s="20"/>
      <c r="AC14" s="136">
        <v>354.64593000000002</v>
      </c>
      <c r="AD14" s="13">
        <f t="shared" si="6"/>
        <v>0</v>
      </c>
      <c r="AE14" s="14" t="str">
        <f>IF(AD14=100,"ОК"," ")</f>
        <v xml:space="preserve"> </v>
      </c>
      <c r="AF14" s="7"/>
      <c r="AG14" s="7"/>
      <c r="AH14" s="7"/>
    </row>
    <row r="15" spans="1:34" x14ac:dyDescent="0.25">
      <c r="A15" s="26">
        <v>4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26"/>
      <c r="O15" s="15"/>
      <c r="P15" s="70">
        <v>34.229999999999997</v>
      </c>
      <c r="Q15" s="71">
        <f t="shared" si="3"/>
        <v>9.5083333333333329</v>
      </c>
      <c r="R15" s="72"/>
      <c r="S15" s="73">
        <v>37.909999999999997</v>
      </c>
      <c r="T15" s="71">
        <f t="shared" si="4"/>
        <v>10.530555555555555</v>
      </c>
      <c r="U15" s="74"/>
      <c r="V15" s="73">
        <v>48.81</v>
      </c>
      <c r="W15" s="71">
        <f t="shared" si="5"/>
        <v>13.558333333333334</v>
      </c>
      <c r="X15" s="19"/>
      <c r="Y15" s="16"/>
      <c r="Z15" s="16"/>
      <c r="AA15" s="16"/>
      <c r="AB15" s="20"/>
      <c r="AC15" s="136">
        <v>355.72805999999997</v>
      </c>
      <c r="AD15" s="13">
        <f t="shared" si="6"/>
        <v>0</v>
      </c>
      <c r="AE15" s="14" t="str">
        <f t="shared" ref="AE15:AE42" si="7">IF(AD15=100,"ОК"," ")</f>
        <v xml:space="preserve"> </v>
      </c>
      <c r="AF15" s="7"/>
      <c r="AG15" s="7"/>
      <c r="AH15" s="7"/>
    </row>
    <row r="16" spans="1:34" x14ac:dyDescent="0.25">
      <c r="A16" s="26">
        <v>5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26"/>
      <c r="O16" s="15"/>
      <c r="P16" s="70">
        <v>34.229999999999997</v>
      </c>
      <c r="Q16" s="71">
        <f>P16/3.6</f>
        <v>9.5083333333333329</v>
      </c>
      <c r="R16" s="72"/>
      <c r="S16" s="73">
        <v>37.909999999999997</v>
      </c>
      <c r="T16" s="71">
        <f t="shared" si="4"/>
        <v>10.530555555555555</v>
      </c>
      <c r="U16" s="74"/>
      <c r="V16" s="73">
        <v>48.81</v>
      </c>
      <c r="W16" s="71">
        <f t="shared" si="5"/>
        <v>13.558333333333334</v>
      </c>
      <c r="X16" s="19"/>
      <c r="Y16" s="16"/>
      <c r="Z16" s="16"/>
      <c r="AA16" s="16"/>
      <c r="AB16" s="20"/>
      <c r="AC16" s="136">
        <v>369.77959000000004</v>
      </c>
      <c r="AD16" s="13">
        <f t="shared" si="6"/>
        <v>0</v>
      </c>
      <c r="AE16" s="14" t="str">
        <f t="shared" si="7"/>
        <v xml:space="preserve"> </v>
      </c>
      <c r="AF16" s="7"/>
      <c r="AG16" s="7"/>
      <c r="AH16" s="7"/>
    </row>
    <row r="17" spans="1:34" x14ac:dyDescent="0.25">
      <c r="A17" s="26">
        <v>6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26"/>
      <c r="O17" s="15"/>
      <c r="P17" s="70">
        <v>34.229999999999997</v>
      </c>
      <c r="Q17" s="71">
        <f>P17/3.6</f>
        <v>9.5083333333333329</v>
      </c>
      <c r="R17" s="72"/>
      <c r="S17" s="73">
        <v>37.909999999999997</v>
      </c>
      <c r="T17" s="71">
        <f>S17/3.6</f>
        <v>10.530555555555555</v>
      </c>
      <c r="U17" s="74"/>
      <c r="V17" s="73">
        <v>48.81</v>
      </c>
      <c r="W17" s="71">
        <f>V17/3.6</f>
        <v>13.558333333333334</v>
      </c>
      <c r="X17" s="19"/>
      <c r="Y17" s="16"/>
      <c r="Z17" s="16"/>
      <c r="AA17" s="16"/>
      <c r="AB17" s="20"/>
      <c r="AC17" s="136">
        <v>339.28271000000001</v>
      </c>
      <c r="AD17" s="13">
        <f t="shared" si="6"/>
        <v>0</v>
      </c>
      <c r="AE17" s="14" t="str">
        <f t="shared" si="7"/>
        <v xml:space="preserve"> </v>
      </c>
      <c r="AF17" s="7"/>
      <c r="AG17" s="7"/>
      <c r="AH17" s="7"/>
    </row>
    <row r="18" spans="1:34" x14ac:dyDescent="0.25">
      <c r="A18" s="26">
        <v>7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16"/>
      <c r="P18" s="70">
        <v>34.229999999999997</v>
      </c>
      <c r="Q18" s="75">
        <f>P18/3.6</f>
        <v>9.5083333333333329</v>
      </c>
      <c r="R18" s="76"/>
      <c r="S18" s="73">
        <v>37.909999999999997</v>
      </c>
      <c r="T18" s="75">
        <f>S18/3.6</f>
        <v>10.530555555555555</v>
      </c>
      <c r="U18" s="76"/>
      <c r="V18" s="73">
        <v>48.81</v>
      </c>
      <c r="W18" s="75">
        <f>V18/3.6</f>
        <v>13.558333333333334</v>
      </c>
      <c r="X18" s="16"/>
      <c r="Y18" s="16"/>
      <c r="Z18" s="16"/>
      <c r="AA18" s="16"/>
      <c r="AB18" s="40"/>
      <c r="AC18" s="137">
        <v>297.14863000000003</v>
      </c>
      <c r="AD18" s="13">
        <f t="shared" si="6"/>
        <v>0</v>
      </c>
      <c r="AE18" s="14" t="str">
        <f t="shared" si="7"/>
        <v xml:space="preserve"> </v>
      </c>
      <c r="AF18" s="7"/>
      <c r="AG18" s="7"/>
      <c r="AH18" s="7"/>
    </row>
    <row r="19" spans="1:34" x14ac:dyDescent="0.25">
      <c r="A19" s="26">
        <v>8</v>
      </c>
      <c r="B19" s="54">
        <v>91.7804</v>
      </c>
      <c r="C19" s="54">
        <v>3.9049</v>
      </c>
      <c r="D19" s="54">
        <v>0.90029999999999999</v>
      </c>
      <c r="E19" s="54">
        <v>9.35E-2</v>
      </c>
      <c r="F19" s="54">
        <v>0.14680000000000001</v>
      </c>
      <c r="G19" s="54">
        <v>5.4999999999999997E-3</v>
      </c>
      <c r="H19" s="54">
        <v>4.4499999999999998E-2</v>
      </c>
      <c r="I19" s="54">
        <v>3.8699999999999998E-2</v>
      </c>
      <c r="J19" s="54">
        <v>4.3900000000000002E-2</v>
      </c>
      <c r="K19" s="54">
        <v>9.9000000000000008E-3</v>
      </c>
      <c r="L19" s="54">
        <v>2.6779999999999999</v>
      </c>
      <c r="M19" s="54">
        <v>0.35360000000000003</v>
      </c>
      <c r="N19" s="65">
        <v>0.7268</v>
      </c>
      <c r="O19" s="56"/>
      <c r="P19" s="52">
        <v>34.24</v>
      </c>
      <c r="Q19" s="44">
        <f t="shared" ref="Q19:Q41" si="8">P19/3.6</f>
        <v>9.5111111111111111</v>
      </c>
      <c r="R19" s="57"/>
      <c r="S19" s="52">
        <v>37.92</v>
      </c>
      <c r="T19" s="44">
        <f t="shared" si="1"/>
        <v>10.533333333333333</v>
      </c>
      <c r="U19" s="58"/>
      <c r="V19" s="52">
        <v>48.81</v>
      </c>
      <c r="W19" s="44">
        <f t="shared" si="2"/>
        <v>13.558333333333334</v>
      </c>
      <c r="X19" s="59"/>
      <c r="Y19" s="45"/>
      <c r="Z19" s="45"/>
      <c r="AA19" s="45"/>
      <c r="AB19" s="60"/>
      <c r="AC19" s="135">
        <v>269.66118</v>
      </c>
      <c r="AD19" s="13">
        <f t="shared" si="6"/>
        <v>100</v>
      </c>
      <c r="AE19" s="14" t="str">
        <f t="shared" si="7"/>
        <v>ОК</v>
      </c>
      <c r="AF19" s="7"/>
      <c r="AG19" s="7"/>
      <c r="AH19" s="7"/>
    </row>
    <row r="20" spans="1:34" x14ac:dyDescent="0.25">
      <c r="A20" s="26">
        <v>9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26"/>
      <c r="O20" s="15"/>
      <c r="P20" s="73">
        <v>34.24</v>
      </c>
      <c r="Q20" s="71">
        <f t="shared" si="8"/>
        <v>9.5111111111111111</v>
      </c>
      <c r="R20" s="77"/>
      <c r="S20" s="73">
        <v>37.92</v>
      </c>
      <c r="T20" s="71">
        <f t="shared" si="1"/>
        <v>10.533333333333333</v>
      </c>
      <c r="U20" s="78"/>
      <c r="V20" s="73">
        <v>48.81</v>
      </c>
      <c r="W20" s="71">
        <f t="shared" si="2"/>
        <v>13.558333333333334</v>
      </c>
      <c r="X20" s="19"/>
      <c r="Y20" s="16"/>
      <c r="Z20" s="16"/>
      <c r="AA20" s="16"/>
      <c r="AB20" s="20"/>
      <c r="AC20" s="136">
        <v>255.63473000000002</v>
      </c>
      <c r="AD20" s="13">
        <f t="shared" si="6"/>
        <v>0</v>
      </c>
      <c r="AE20" s="14" t="str">
        <f t="shared" si="7"/>
        <v xml:space="preserve"> </v>
      </c>
      <c r="AF20" s="7"/>
      <c r="AG20" s="7"/>
      <c r="AH20" s="7"/>
    </row>
    <row r="21" spans="1:34" x14ac:dyDescent="0.25">
      <c r="A21" s="26">
        <v>10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26"/>
      <c r="O21" s="15"/>
      <c r="P21" s="73">
        <v>34.24</v>
      </c>
      <c r="Q21" s="71">
        <f t="shared" si="8"/>
        <v>9.5111111111111111</v>
      </c>
      <c r="R21" s="77"/>
      <c r="S21" s="73">
        <v>37.92</v>
      </c>
      <c r="T21" s="71">
        <f t="shared" si="1"/>
        <v>10.533333333333333</v>
      </c>
      <c r="U21" s="78"/>
      <c r="V21" s="73">
        <v>48.81</v>
      </c>
      <c r="W21" s="71">
        <f t="shared" si="2"/>
        <v>13.558333333333334</v>
      </c>
      <c r="X21" s="19"/>
      <c r="Y21" s="16"/>
      <c r="Z21" s="16"/>
      <c r="AA21" s="16"/>
      <c r="AB21" s="20"/>
      <c r="AC21" s="136">
        <v>288.11791999999997</v>
      </c>
      <c r="AD21" s="13">
        <f t="shared" si="6"/>
        <v>0</v>
      </c>
      <c r="AE21" s="14" t="str">
        <f t="shared" si="7"/>
        <v xml:space="preserve"> </v>
      </c>
      <c r="AF21" s="7"/>
      <c r="AG21" s="7"/>
      <c r="AH21" s="7"/>
    </row>
    <row r="22" spans="1:34" x14ac:dyDescent="0.25">
      <c r="A22" s="26">
        <v>11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26"/>
      <c r="O22" s="15"/>
      <c r="P22" s="73">
        <v>34.24</v>
      </c>
      <c r="Q22" s="71">
        <f t="shared" si="8"/>
        <v>9.5111111111111111</v>
      </c>
      <c r="R22" s="77"/>
      <c r="S22" s="73">
        <v>37.92</v>
      </c>
      <c r="T22" s="71">
        <f t="shared" si="1"/>
        <v>10.533333333333333</v>
      </c>
      <c r="U22" s="78"/>
      <c r="V22" s="73">
        <v>48.81</v>
      </c>
      <c r="W22" s="71">
        <f t="shared" si="2"/>
        <v>13.558333333333334</v>
      </c>
      <c r="X22" s="19">
        <v>-8.6999999999999993</v>
      </c>
      <c r="Y22" s="16">
        <v>-9.5</v>
      </c>
      <c r="Z22" s="16"/>
      <c r="AA22" s="16"/>
      <c r="AB22" s="20"/>
      <c r="AC22" s="136">
        <v>334.48093</v>
      </c>
      <c r="AD22" s="13">
        <f t="shared" si="6"/>
        <v>0</v>
      </c>
      <c r="AE22" s="14" t="str">
        <f t="shared" si="7"/>
        <v xml:space="preserve"> </v>
      </c>
      <c r="AF22" s="7"/>
      <c r="AG22" s="7"/>
      <c r="AH22" s="7"/>
    </row>
    <row r="23" spans="1:34" x14ac:dyDescent="0.25">
      <c r="A23" s="26">
        <v>12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26"/>
      <c r="O23" s="15"/>
      <c r="P23" s="73">
        <v>34.24</v>
      </c>
      <c r="Q23" s="71">
        <f t="shared" si="8"/>
        <v>9.5111111111111111</v>
      </c>
      <c r="R23" s="77"/>
      <c r="S23" s="73">
        <v>37.92</v>
      </c>
      <c r="T23" s="71">
        <f t="shared" si="1"/>
        <v>10.533333333333333</v>
      </c>
      <c r="U23" s="78"/>
      <c r="V23" s="73">
        <v>48.81</v>
      </c>
      <c r="W23" s="71">
        <f t="shared" si="2"/>
        <v>13.558333333333334</v>
      </c>
      <c r="X23" s="19"/>
      <c r="Y23" s="16"/>
      <c r="Z23" s="16"/>
      <c r="AA23" s="16"/>
      <c r="AB23" s="20"/>
      <c r="AC23" s="136">
        <v>325.50483000000003</v>
      </c>
      <c r="AD23" s="13">
        <f t="shared" si="6"/>
        <v>0</v>
      </c>
      <c r="AE23" s="14" t="str">
        <f t="shared" si="7"/>
        <v xml:space="preserve"> </v>
      </c>
      <c r="AF23" s="7"/>
      <c r="AG23" s="7"/>
      <c r="AH23" s="7"/>
    </row>
    <row r="24" spans="1:34" x14ac:dyDescent="0.25">
      <c r="A24" s="26">
        <v>13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26"/>
      <c r="O24" s="15"/>
      <c r="P24" s="73">
        <v>34.24</v>
      </c>
      <c r="Q24" s="71">
        <f t="shared" si="8"/>
        <v>9.5111111111111111</v>
      </c>
      <c r="R24" s="77"/>
      <c r="S24" s="73">
        <v>37.92</v>
      </c>
      <c r="T24" s="71">
        <f t="shared" si="1"/>
        <v>10.533333333333333</v>
      </c>
      <c r="U24" s="78"/>
      <c r="V24" s="73">
        <v>48.81</v>
      </c>
      <c r="W24" s="71">
        <f t="shared" si="2"/>
        <v>13.558333333333334</v>
      </c>
      <c r="X24" s="19"/>
      <c r="Y24" s="16"/>
      <c r="Z24" s="16"/>
      <c r="AA24" s="16"/>
      <c r="AB24" s="20"/>
      <c r="AC24" s="136">
        <v>335.76564000000002</v>
      </c>
      <c r="AD24" s="13">
        <f t="shared" si="6"/>
        <v>0</v>
      </c>
      <c r="AE24" s="14" t="str">
        <f t="shared" si="7"/>
        <v xml:space="preserve"> </v>
      </c>
      <c r="AF24" s="7"/>
      <c r="AG24" s="7"/>
      <c r="AH24" s="7"/>
    </row>
    <row r="25" spans="1:34" x14ac:dyDescent="0.25">
      <c r="A25" s="26">
        <v>14</v>
      </c>
      <c r="B25" s="9">
        <v>91.693399999999997</v>
      </c>
      <c r="C25" s="9">
        <v>3.9538000000000002</v>
      </c>
      <c r="D25" s="9">
        <v>0.90159999999999996</v>
      </c>
      <c r="E25" s="9">
        <v>9.1999999999999998E-2</v>
      </c>
      <c r="F25" s="9">
        <v>0.14299999999999999</v>
      </c>
      <c r="G25" s="9">
        <v>8.3999999999999995E-3</v>
      </c>
      <c r="H25" s="9">
        <v>3.6999999999999998E-2</v>
      </c>
      <c r="I25" s="9">
        <v>3.1199999999999999E-2</v>
      </c>
      <c r="J25" s="9">
        <v>3.4500000000000003E-2</v>
      </c>
      <c r="K25" s="9">
        <v>1.0200000000000001E-2</v>
      </c>
      <c r="L25" s="9">
        <v>2.7416999999999998</v>
      </c>
      <c r="M25" s="9">
        <v>0.35320000000000001</v>
      </c>
      <c r="N25" s="26">
        <v>0.7268</v>
      </c>
      <c r="O25" s="15"/>
      <c r="P25" s="61">
        <v>34.200000000000003</v>
      </c>
      <c r="Q25" s="44">
        <f t="shared" si="8"/>
        <v>9.5</v>
      </c>
      <c r="R25" s="57"/>
      <c r="S25" s="52">
        <v>37.880000000000003</v>
      </c>
      <c r="T25" s="44">
        <f t="shared" si="1"/>
        <v>10.522222222222222</v>
      </c>
      <c r="U25" s="58"/>
      <c r="V25" s="52">
        <v>48.76</v>
      </c>
      <c r="W25" s="44">
        <f t="shared" si="2"/>
        <v>13.544444444444444</v>
      </c>
      <c r="X25" s="59"/>
      <c r="Y25" s="45"/>
      <c r="Z25" s="45"/>
      <c r="AA25" s="45"/>
      <c r="AB25" s="60"/>
      <c r="AC25" s="135">
        <v>385.27496000000002</v>
      </c>
      <c r="AD25" s="13">
        <f t="shared" si="6"/>
        <v>99.999999999999986</v>
      </c>
      <c r="AE25" s="14" t="str">
        <f t="shared" si="7"/>
        <v>ОК</v>
      </c>
      <c r="AF25" s="7"/>
      <c r="AG25" s="7"/>
      <c r="AH25" s="7"/>
    </row>
    <row r="26" spans="1:34" x14ac:dyDescent="0.25">
      <c r="A26" s="26">
        <v>15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26"/>
      <c r="O26" s="15"/>
      <c r="P26" s="79">
        <v>34.200000000000003</v>
      </c>
      <c r="Q26" s="71">
        <f t="shared" si="8"/>
        <v>9.5</v>
      </c>
      <c r="R26" s="77"/>
      <c r="S26" s="73">
        <v>37.880000000000003</v>
      </c>
      <c r="T26" s="71">
        <f t="shared" si="1"/>
        <v>10.522222222222222</v>
      </c>
      <c r="U26" s="78"/>
      <c r="V26" s="73">
        <v>48.76</v>
      </c>
      <c r="W26" s="71">
        <f>V26/3.6</f>
        <v>13.544444444444444</v>
      </c>
      <c r="X26" s="19"/>
      <c r="Y26" s="16"/>
      <c r="Z26" s="16"/>
      <c r="AA26" s="16"/>
      <c r="AB26" s="20"/>
      <c r="AC26" s="136">
        <v>399.24342999999999</v>
      </c>
      <c r="AD26" s="13">
        <f t="shared" si="6"/>
        <v>0</v>
      </c>
      <c r="AE26" s="14" t="str">
        <f t="shared" si="7"/>
        <v xml:space="preserve"> </v>
      </c>
      <c r="AF26" s="7"/>
      <c r="AG26" s="7"/>
      <c r="AH26" s="7"/>
    </row>
    <row r="27" spans="1:34" x14ac:dyDescent="0.25">
      <c r="A27" s="26">
        <v>16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26"/>
      <c r="O27" s="15"/>
      <c r="P27" s="79">
        <v>34.200000000000003</v>
      </c>
      <c r="Q27" s="71">
        <f>P27/3.6</f>
        <v>9.5</v>
      </c>
      <c r="R27" s="77"/>
      <c r="S27" s="73">
        <v>37.880000000000003</v>
      </c>
      <c r="T27" s="71">
        <f>S27/3.6</f>
        <v>10.522222222222222</v>
      </c>
      <c r="U27" s="78"/>
      <c r="V27" s="73">
        <v>48.76</v>
      </c>
      <c r="W27" s="71">
        <f>V27/3.6</f>
        <v>13.544444444444444</v>
      </c>
      <c r="X27" s="19"/>
      <c r="Y27" s="16"/>
      <c r="Z27" s="16"/>
      <c r="AA27" s="16"/>
      <c r="AB27" s="20"/>
      <c r="AC27" s="136">
        <v>437.98561000000001</v>
      </c>
      <c r="AD27" s="13">
        <f t="shared" si="6"/>
        <v>0</v>
      </c>
      <c r="AE27" s="14" t="str">
        <f t="shared" si="7"/>
        <v xml:space="preserve"> </v>
      </c>
      <c r="AF27" s="7"/>
      <c r="AG27" s="7"/>
      <c r="AH27" s="7"/>
    </row>
    <row r="28" spans="1:34" x14ac:dyDescent="0.25">
      <c r="A28" s="26">
        <v>17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15"/>
      <c r="P28" s="79">
        <v>34.200000000000003</v>
      </c>
      <c r="Q28" s="71">
        <f>P28/3.6</f>
        <v>9.5</v>
      </c>
      <c r="R28" s="42"/>
      <c r="S28" s="73">
        <v>37.880000000000003</v>
      </c>
      <c r="T28" s="75">
        <f>S28/3.6</f>
        <v>10.522222222222222</v>
      </c>
      <c r="U28" s="43"/>
      <c r="V28" s="73">
        <v>48.76</v>
      </c>
      <c r="W28" s="75">
        <f>V28/3.6</f>
        <v>13.544444444444444</v>
      </c>
      <c r="X28" s="19"/>
      <c r="Y28" s="16"/>
      <c r="Z28" s="16"/>
      <c r="AA28" s="16"/>
      <c r="AB28" s="20"/>
      <c r="AC28" s="136">
        <v>491.29969</v>
      </c>
      <c r="AD28" s="13">
        <f t="shared" si="6"/>
        <v>0</v>
      </c>
      <c r="AE28" s="14" t="str">
        <f t="shared" si="7"/>
        <v xml:space="preserve"> </v>
      </c>
      <c r="AF28" s="7"/>
      <c r="AG28" s="7"/>
      <c r="AH28" s="7"/>
    </row>
    <row r="29" spans="1:34" x14ac:dyDescent="0.25">
      <c r="A29" s="26">
        <v>18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26"/>
      <c r="O29" s="15"/>
      <c r="P29" s="79">
        <v>34.200000000000003</v>
      </c>
      <c r="Q29" s="71">
        <f t="shared" si="8"/>
        <v>9.5</v>
      </c>
      <c r="R29" s="77"/>
      <c r="S29" s="73">
        <v>37.880000000000003</v>
      </c>
      <c r="T29" s="71">
        <f t="shared" si="1"/>
        <v>10.522222222222222</v>
      </c>
      <c r="U29" s="78"/>
      <c r="V29" s="73">
        <v>48.76</v>
      </c>
      <c r="W29" s="71">
        <f t="shared" si="2"/>
        <v>13.544444444444444</v>
      </c>
      <c r="X29" s="19"/>
      <c r="Y29" s="16"/>
      <c r="Z29" s="16"/>
      <c r="AA29" s="16"/>
      <c r="AB29" s="20"/>
      <c r="AC29" s="136">
        <v>482.35998999999998</v>
      </c>
      <c r="AD29" s="13">
        <f t="shared" si="6"/>
        <v>0</v>
      </c>
      <c r="AE29" s="14" t="str">
        <f t="shared" si="7"/>
        <v xml:space="preserve"> </v>
      </c>
      <c r="AF29" s="7"/>
      <c r="AG29" s="7"/>
      <c r="AH29" s="7"/>
    </row>
    <row r="30" spans="1:34" x14ac:dyDescent="0.25">
      <c r="A30" s="26">
        <v>19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26"/>
      <c r="O30" s="15"/>
      <c r="P30" s="79">
        <v>34.200000000000003</v>
      </c>
      <c r="Q30" s="71">
        <f t="shared" si="8"/>
        <v>9.5</v>
      </c>
      <c r="R30" s="77"/>
      <c r="S30" s="73">
        <v>37.880000000000003</v>
      </c>
      <c r="T30" s="71">
        <f t="shared" si="1"/>
        <v>10.522222222222222</v>
      </c>
      <c r="U30" s="78"/>
      <c r="V30" s="73">
        <v>48.76</v>
      </c>
      <c r="W30" s="71">
        <f t="shared" si="2"/>
        <v>13.544444444444444</v>
      </c>
      <c r="X30" s="19"/>
      <c r="Y30" s="16"/>
      <c r="Z30" s="16"/>
      <c r="AA30" s="16"/>
      <c r="AB30" s="20"/>
      <c r="AC30" s="136">
        <v>478.93484000000001</v>
      </c>
      <c r="AD30" s="13">
        <f t="shared" si="6"/>
        <v>0</v>
      </c>
      <c r="AE30" s="14" t="str">
        <f t="shared" si="7"/>
        <v xml:space="preserve"> </v>
      </c>
      <c r="AF30" s="7"/>
      <c r="AG30" s="7"/>
      <c r="AH30" s="7"/>
    </row>
    <row r="31" spans="1:34" x14ac:dyDescent="0.25">
      <c r="A31" s="26">
        <v>20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26"/>
      <c r="O31" s="15"/>
      <c r="P31" s="79">
        <v>34.200000000000003</v>
      </c>
      <c r="Q31" s="71">
        <f t="shared" si="8"/>
        <v>9.5</v>
      </c>
      <c r="R31" s="77"/>
      <c r="S31" s="73">
        <v>37.880000000000003</v>
      </c>
      <c r="T31" s="71">
        <f t="shared" si="1"/>
        <v>10.522222222222222</v>
      </c>
      <c r="U31" s="78"/>
      <c r="V31" s="73">
        <v>48.76</v>
      </c>
      <c r="W31" s="71">
        <f t="shared" si="2"/>
        <v>13.544444444444444</v>
      </c>
      <c r="X31" s="19"/>
      <c r="Y31" s="16"/>
      <c r="Z31" s="16"/>
      <c r="AA31" s="16"/>
      <c r="AB31" s="20"/>
      <c r="AC31" s="136">
        <v>512.08021999999994</v>
      </c>
      <c r="AD31" s="13">
        <f t="shared" si="6"/>
        <v>0</v>
      </c>
      <c r="AE31" s="14" t="str">
        <f t="shared" si="7"/>
        <v xml:space="preserve"> </v>
      </c>
      <c r="AF31" s="7"/>
      <c r="AG31" s="7"/>
      <c r="AH31" s="7"/>
    </row>
    <row r="32" spans="1:34" x14ac:dyDescent="0.25">
      <c r="A32" s="26">
        <v>21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26"/>
      <c r="O32" s="15"/>
      <c r="P32" s="79">
        <v>34.200000000000003</v>
      </c>
      <c r="Q32" s="71">
        <f t="shared" si="8"/>
        <v>9.5</v>
      </c>
      <c r="R32" s="77"/>
      <c r="S32" s="73">
        <v>37.880000000000003</v>
      </c>
      <c r="T32" s="71">
        <f t="shared" si="1"/>
        <v>10.522222222222222</v>
      </c>
      <c r="U32" s="78"/>
      <c r="V32" s="73">
        <v>48.76</v>
      </c>
      <c r="W32" s="71">
        <f t="shared" si="2"/>
        <v>13.544444444444444</v>
      </c>
      <c r="X32" s="19"/>
      <c r="Y32" s="16"/>
      <c r="Z32" s="16"/>
      <c r="AA32" s="16"/>
      <c r="AB32" s="20"/>
      <c r="AC32" s="136">
        <v>524.23128000000008</v>
      </c>
      <c r="AD32" s="13">
        <f t="shared" si="6"/>
        <v>0</v>
      </c>
      <c r="AE32" s="14" t="str">
        <f t="shared" si="7"/>
        <v xml:space="preserve"> </v>
      </c>
      <c r="AF32" s="7"/>
      <c r="AG32" s="7"/>
      <c r="AH32" s="7"/>
    </row>
    <row r="33" spans="1:34" x14ac:dyDescent="0.25">
      <c r="A33" s="26">
        <v>22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26"/>
      <c r="O33" s="15"/>
      <c r="P33" s="79">
        <v>34.200000000000003</v>
      </c>
      <c r="Q33" s="71">
        <f t="shared" si="8"/>
        <v>9.5</v>
      </c>
      <c r="R33" s="77"/>
      <c r="S33" s="73">
        <v>37.880000000000003</v>
      </c>
      <c r="T33" s="71">
        <f t="shared" si="1"/>
        <v>10.522222222222222</v>
      </c>
      <c r="U33" s="78"/>
      <c r="V33" s="73">
        <v>48.76</v>
      </c>
      <c r="W33" s="71">
        <f t="shared" si="2"/>
        <v>13.544444444444444</v>
      </c>
      <c r="X33" s="19"/>
      <c r="Y33" s="16"/>
      <c r="Z33" s="16"/>
      <c r="AA33" s="16"/>
      <c r="AB33" s="20"/>
      <c r="AC33" s="136">
        <v>533.38198</v>
      </c>
      <c r="AD33" s="13">
        <f t="shared" si="6"/>
        <v>0</v>
      </c>
      <c r="AE33" s="14" t="str">
        <f t="shared" si="7"/>
        <v xml:space="preserve"> </v>
      </c>
      <c r="AF33" s="7"/>
      <c r="AG33" s="7"/>
      <c r="AH33" s="7"/>
    </row>
    <row r="34" spans="1:34" x14ac:dyDescent="0.25">
      <c r="A34" s="26">
        <v>23</v>
      </c>
      <c r="B34" s="54">
        <v>91.406899999999993</v>
      </c>
      <c r="C34" s="54">
        <v>3.9977999999999998</v>
      </c>
      <c r="D34" s="54">
        <v>0.89590000000000003</v>
      </c>
      <c r="E34" s="54">
        <v>9.0800000000000006E-2</v>
      </c>
      <c r="F34" s="54">
        <v>0.13669999999999999</v>
      </c>
      <c r="G34" s="54">
        <v>2.8999999999999998E-3</v>
      </c>
      <c r="H34" s="54">
        <v>2.58E-2</v>
      </c>
      <c r="I34" s="54">
        <v>2.0400000000000001E-2</v>
      </c>
      <c r="J34" s="54">
        <v>3.61E-2</v>
      </c>
      <c r="K34" s="54">
        <v>1.21E-2</v>
      </c>
      <c r="L34" s="54">
        <v>3.0263</v>
      </c>
      <c r="M34" s="54">
        <v>0.3483</v>
      </c>
      <c r="N34" s="55">
        <v>0.72760000000000002</v>
      </c>
      <c r="O34" s="56"/>
      <c r="P34" s="52">
        <v>34.08</v>
      </c>
      <c r="Q34" s="44">
        <f t="shared" si="8"/>
        <v>9.4666666666666668</v>
      </c>
      <c r="R34" s="57"/>
      <c r="S34" s="52">
        <v>37.75</v>
      </c>
      <c r="T34" s="44">
        <f t="shared" si="1"/>
        <v>10.486111111111111</v>
      </c>
      <c r="U34" s="58"/>
      <c r="V34" s="52">
        <v>48.57</v>
      </c>
      <c r="W34" s="44">
        <f t="shared" si="2"/>
        <v>13.491666666666667</v>
      </c>
      <c r="X34" s="59"/>
      <c r="Y34" s="45"/>
      <c r="Z34" s="16">
        <v>0.1</v>
      </c>
      <c r="AA34" s="16">
        <v>8</v>
      </c>
      <c r="AB34" s="40" t="s">
        <v>50</v>
      </c>
      <c r="AC34" s="135">
        <v>529.02668999999992</v>
      </c>
      <c r="AD34" s="13">
        <f>SUM(B34:M34)+$K$43+$N$43</f>
        <v>100</v>
      </c>
      <c r="AE34" s="14" t="str">
        <f>IF(AD34=100,"ОК"," ")</f>
        <v>ОК</v>
      </c>
      <c r="AF34" s="7"/>
      <c r="AG34" s="7"/>
      <c r="AH34" s="7"/>
    </row>
    <row r="35" spans="1:34" x14ac:dyDescent="0.25">
      <c r="A35" s="26">
        <v>24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26"/>
      <c r="O35" s="15"/>
      <c r="P35" s="73">
        <v>34.08</v>
      </c>
      <c r="Q35" s="71">
        <f t="shared" si="8"/>
        <v>9.4666666666666668</v>
      </c>
      <c r="R35" s="77"/>
      <c r="S35" s="73">
        <v>37.75</v>
      </c>
      <c r="T35" s="71">
        <f t="shared" si="1"/>
        <v>10.486111111111111</v>
      </c>
      <c r="U35" s="78"/>
      <c r="V35" s="73">
        <v>48.57</v>
      </c>
      <c r="W35" s="71">
        <f t="shared" si="2"/>
        <v>13.491666666666667</v>
      </c>
      <c r="X35" s="19"/>
      <c r="Y35" s="16"/>
      <c r="Z35" s="16"/>
      <c r="AA35" s="16"/>
      <c r="AB35" s="20"/>
      <c r="AC35" s="136">
        <v>501.28813000000002</v>
      </c>
      <c r="AD35" s="13">
        <f t="shared" si="6"/>
        <v>0</v>
      </c>
      <c r="AE35" s="14" t="str">
        <f t="shared" si="7"/>
        <v xml:space="preserve"> </v>
      </c>
      <c r="AF35" s="7"/>
      <c r="AG35" s="7"/>
      <c r="AH35" s="7"/>
    </row>
    <row r="36" spans="1:34" x14ac:dyDescent="0.25">
      <c r="A36" s="26">
        <v>25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26"/>
      <c r="O36" s="15"/>
      <c r="P36" s="73">
        <v>34.08</v>
      </c>
      <c r="Q36" s="71">
        <f t="shared" si="8"/>
        <v>9.4666666666666668</v>
      </c>
      <c r="R36" s="77"/>
      <c r="S36" s="73">
        <v>37.75</v>
      </c>
      <c r="T36" s="71">
        <f t="shared" si="1"/>
        <v>10.486111111111111</v>
      </c>
      <c r="U36" s="78"/>
      <c r="V36" s="73">
        <v>48.57</v>
      </c>
      <c r="W36" s="71">
        <f t="shared" si="2"/>
        <v>13.491666666666667</v>
      </c>
      <c r="X36" s="19"/>
      <c r="Y36" s="16"/>
      <c r="Z36" s="16"/>
      <c r="AA36" s="16"/>
      <c r="AB36" s="20"/>
      <c r="AC36" s="136">
        <v>472.12637999999998</v>
      </c>
      <c r="AD36" s="13">
        <f t="shared" si="6"/>
        <v>0</v>
      </c>
      <c r="AE36" s="14" t="str">
        <f t="shared" si="7"/>
        <v xml:space="preserve"> </v>
      </c>
      <c r="AF36" s="7"/>
      <c r="AG36" s="7"/>
      <c r="AH36" s="7"/>
    </row>
    <row r="37" spans="1:34" x14ac:dyDescent="0.25">
      <c r="A37" s="26">
        <v>26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26"/>
      <c r="O37" s="15"/>
      <c r="P37" s="73">
        <v>34.08</v>
      </c>
      <c r="Q37" s="71">
        <f t="shared" si="8"/>
        <v>9.4666666666666668</v>
      </c>
      <c r="R37" s="77"/>
      <c r="S37" s="73">
        <v>37.75</v>
      </c>
      <c r="T37" s="71">
        <f t="shared" si="1"/>
        <v>10.486111111111111</v>
      </c>
      <c r="U37" s="78"/>
      <c r="V37" s="73">
        <v>48.57</v>
      </c>
      <c r="W37" s="71">
        <f t="shared" si="2"/>
        <v>13.491666666666667</v>
      </c>
      <c r="X37" s="19"/>
      <c r="Y37" s="16"/>
      <c r="Z37" s="16"/>
      <c r="AA37" s="16"/>
      <c r="AB37" s="20"/>
      <c r="AC37" s="136">
        <v>481.06887999999998</v>
      </c>
      <c r="AD37" s="13">
        <f t="shared" si="6"/>
        <v>0</v>
      </c>
      <c r="AE37" s="14" t="str">
        <f t="shared" si="7"/>
        <v xml:space="preserve"> </v>
      </c>
      <c r="AF37" s="7"/>
      <c r="AG37" s="7"/>
      <c r="AH37" s="7"/>
    </row>
    <row r="38" spans="1:34" x14ac:dyDescent="0.25">
      <c r="A38" s="26">
        <v>27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26"/>
      <c r="O38" s="15"/>
      <c r="P38" s="73">
        <v>34.08</v>
      </c>
      <c r="Q38" s="71">
        <f t="shared" si="8"/>
        <v>9.4666666666666668</v>
      </c>
      <c r="R38" s="77"/>
      <c r="S38" s="73">
        <v>37.75</v>
      </c>
      <c r="T38" s="71">
        <f t="shared" si="1"/>
        <v>10.486111111111111</v>
      </c>
      <c r="U38" s="78"/>
      <c r="V38" s="73">
        <v>48.57</v>
      </c>
      <c r="W38" s="71">
        <f t="shared" si="2"/>
        <v>13.491666666666667</v>
      </c>
      <c r="X38" s="19"/>
      <c r="Y38" s="16"/>
      <c r="Z38" s="16"/>
      <c r="AA38" s="16"/>
      <c r="AB38" s="20"/>
      <c r="AC38" s="136">
        <v>424.43347999999997</v>
      </c>
      <c r="AD38" s="13">
        <f t="shared" si="6"/>
        <v>0</v>
      </c>
      <c r="AE38" s="14" t="str">
        <f t="shared" si="7"/>
        <v xml:space="preserve"> </v>
      </c>
      <c r="AF38" s="7"/>
      <c r="AG38" s="7"/>
      <c r="AH38" s="7"/>
    </row>
    <row r="39" spans="1:34" x14ac:dyDescent="0.25">
      <c r="A39" s="26">
        <v>28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26"/>
      <c r="O39" s="15"/>
      <c r="P39" s="73">
        <v>34.08</v>
      </c>
      <c r="Q39" s="71">
        <f t="shared" si="8"/>
        <v>9.4666666666666668</v>
      </c>
      <c r="R39" s="77"/>
      <c r="S39" s="73">
        <v>37.75</v>
      </c>
      <c r="T39" s="71">
        <f t="shared" si="1"/>
        <v>10.486111111111111</v>
      </c>
      <c r="U39" s="78"/>
      <c r="V39" s="73">
        <v>48.57</v>
      </c>
      <c r="W39" s="71">
        <f t="shared" si="2"/>
        <v>13.491666666666667</v>
      </c>
      <c r="X39" s="19"/>
      <c r="Y39" s="16"/>
      <c r="Z39" s="16"/>
      <c r="AA39" s="16"/>
      <c r="AB39" s="20"/>
      <c r="AC39" s="136">
        <v>431.92743000000002</v>
      </c>
      <c r="AD39" s="13">
        <f t="shared" si="6"/>
        <v>0</v>
      </c>
      <c r="AE39" s="14" t="str">
        <f t="shared" si="7"/>
        <v xml:space="preserve"> </v>
      </c>
      <c r="AF39" s="7"/>
      <c r="AG39" s="7"/>
      <c r="AH39" s="7"/>
    </row>
    <row r="40" spans="1:34" x14ac:dyDescent="0.25">
      <c r="A40" s="26">
        <v>29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26"/>
      <c r="O40" s="15"/>
      <c r="P40" s="73">
        <v>34.08</v>
      </c>
      <c r="Q40" s="71">
        <f t="shared" si="8"/>
        <v>9.4666666666666668</v>
      </c>
      <c r="R40" s="77"/>
      <c r="S40" s="73">
        <v>37.75</v>
      </c>
      <c r="T40" s="71">
        <f t="shared" si="1"/>
        <v>10.486111111111111</v>
      </c>
      <c r="U40" s="78"/>
      <c r="V40" s="73">
        <v>48.57</v>
      </c>
      <c r="W40" s="71">
        <f t="shared" si="2"/>
        <v>13.491666666666667</v>
      </c>
      <c r="X40" s="19"/>
      <c r="Y40" s="16"/>
      <c r="Z40" s="16"/>
      <c r="AA40" s="16"/>
      <c r="AB40" s="20"/>
      <c r="AC40" s="136">
        <v>497.30077</v>
      </c>
      <c r="AD40" s="13">
        <f t="shared" si="6"/>
        <v>0</v>
      </c>
      <c r="AE40" s="14" t="str">
        <f t="shared" si="7"/>
        <v xml:space="preserve"> </v>
      </c>
      <c r="AF40" s="7"/>
      <c r="AG40" s="7"/>
      <c r="AH40" s="7"/>
    </row>
    <row r="41" spans="1:34" ht="15.75" thickBot="1" x14ac:dyDescent="0.3">
      <c r="A41" s="26">
        <v>30</v>
      </c>
      <c r="B41" s="31"/>
      <c r="C41" s="9"/>
      <c r="D41" s="9"/>
      <c r="E41" s="9"/>
      <c r="F41" s="9"/>
      <c r="G41" s="9"/>
      <c r="H41" s="9"/>
      <c r="I41" s="9"/>
      <c r="J41" s="9"/>
      <c r="K41" s="9"/>
      <c r="L41" s="9"/>
      <c r="M41" s="28"/>
      <c r="N41" s="26"/>
      <c r="O41" s="15"/>
      <c r="P41" s="73">
        <v>34.08</v>
      </c>
      <c r="Q41" s="71">
        <f t="shared" si="8"/>
        <v>9.4666666666666668</v>
      </c>
      <c r="R41" s="77"/>
      <c r="S41" s="73">
        <v>37.75</v>
      </c>
      <c r="T41" s="71">
        <f t="shared" si="1"/>
        <v>10.486111111111111</v>
      </c>
      <c r="U41" s="78"/>
      <c r="V41" s="73">
        <v>48.57</v>
      </c>
      <c r="W41" s="71">
        <f t="shared" si="2"/>
        <v>13.491666666666667</v>
      </c>
      <c r="X41" s="19"/>
      <c r="Y41" s="16"/>
      <c r="Z41" s="16"/>
      <c r="AA41" s="16"/>
      <c r="AB41" s="20"/>
      <c r="AC41" s="136">
        <v>566.86</v>
      </c>
      <c r="AD41" s="13">
        <f t="shared" si="6"/>
        <v>0</v>
      </c>
      <c r="AE41" s="14" t="str">
        <f t="shared" si="7"/>
        <v xml:space="preserve"> </v>
      </c>
      <c r="AF41" s="7"/>
      <c r="AG41" s="7"/>
      <c r="AH41" s="7"/>
    </row>
    <row r="42" spans="1:34" ht="15.75" hidden="1" thickBot="1" x14ac:dyDescent="0.3">
      <c r="A42" s="27">
        <v>31</v>
      </c>
      <c r="B42" s="32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30"/>
      <c r="N42" s="27"/>
      <c r="O42" s="24"/>
      <c r="P42" s="22"/>
      <c r="Q42" s="23"/>
      <c r="R42" s="24"/>
      <c r="S42" s="22"/>
      <c r="T42" s="23"/>
      <c r="U42" s="21"/>
      <c r="V42" s="22"/>
      <c r="W42" s="23"/>
      <c r="X42" s="21"/>
      <c r="Y42" s="22"/>
      <c r="Z42" s="22"/>
      <c r="AA42" s="35"/>
      <c r="AB42" s="36"/>
      <c r="AC42" s="138">
        <v>0</v>
      </c>
      <c r="AD42" s="13">
        <f t="shared" si="6"/>
        <v>0</v>
      </c>
      <c r="AE42" s="14" t="str">
        <f t="shared" si="7"/>
        <v xml:space="preserve"> </v>
      </c>
      <c r="AF42" s="7"/>
      <c r="AG42" s="7"/>
      <c r="AH42" s="7"/>
    </row>
    <row r="43" spans="1:34" ht="15" customHeight="1" thickBot="1" x14ac:dyDescent="0.3">
      <c r="A43" s="97" t="s">
        <v>24</v>
      </c>
      <c r="B43" s="97"/>
      <c r="C43" s="97"/>
      <c r="D43" s="97"/>
      <c r="E43" s="97"/>
      <c r="F43" s="97"/>
      <c r="G43" s="97"/>
      <c r="H43" s="98"/>
      <c r="I43" s="99" t="s">
        <v>22</v>
      </c>
      <c r="J43" s="100"/>
      <c r="K43" s="33">
        <v>0</v>
      </c>
      <c r="L43" s="101" t="s">
        <v>23</v>
      </c>
      <c r="M43" s="102"/>
      <c r="N43" s="34">
        <v>0</v>
      </c>
      <c r="O43" s="103">
        <f>SUMPRODUCT(O12:O42,AC12:AC42)/SUM(AC12:AC42)</f>
        <v>0</v>
      </c>
      <c r="P43" s="93">
        <f>SUMPRODUCT(P12:P42,AC12:AC42)/SUM(AC12:AC42)</f>
        <v>34.179038380276744</v>
      </c>
      <c r="Q43" s="91">
        <f>SUMPRODUCT(Q12:Q42,AC12:AC42)/SUM(AC12:AC42)</f>
        <v>9.4941773278546489</v>
      </c>
      <c r="R43" s="93">
        <f>SUMPRODUCT(R12:R42,AC12:AC42)/SUM(AC12:AC42)</f>
        <v>0</v>
      </c>
      <c r="S43" s="93">
        <f>SUMPRODUCT(S12:S42,AC12:AC42)/SUM(AC12:AC42)</f>
        <v>37.856225645025489</v>
      </c>
      <c r="T43" s="95">
        <f>SUMPRODUCT(T12:T42,AC12:AC42)/SUM(AC12:AC42)</f>
        <v>10.515618234729299</v>
      </c>
      <c r="U43" s="17"/>
      <c r="V43" s="8"/>
      <c r="W43" s="8"/>
      <c r="X43" s="8"/>
      <c r="Y43" s="8"/>
      <c r="Z43" s="8"/>
      <c r="AA43" s="80" t="s">
        <v>45</v>
      </c>
      <c r="AB43" s="81"/>
      <c r="AC43" s="139">
        <v>12458.352999999999</v>
      </c>
      <c r="AD43" s="13"/>
      <c r="AE43" s="14"/>
      <c r="AF43" s="7"/>
      <c r="AG43" s="7"/>
      <c r="AH43" s="7"/>
    </row>
    <row r="44" spans="1:34" ht="19.5" customHeight="1" thickBot="1" x14ac:dyDescent="0.3">
      <c r="A44" s="3"/>
      <c r="B44" s="4"/>
      <c r="C44" s="4"/>
      <c r="D44" s="4"/>
      <c r="E44" s="4"/>
      <c r="F44" s="4"/>
      <c r="G44" s="4"/>
      <c r="H44" s="82" t="s">
        <v>3</v>
      </c>
      <c r="I44" s="83"/>
      <c r="J44" s="83"/>
      <c r="K44" s="83"/>
      <c r="L44" s="83"/>
      <c r="M44" s="83"/>
      <c r="N44" s="84"/>
      <c r="O44" s="104"/>
      <c r="P44" s="94"/>
      <c r="Q44" s="92"/>
      <c r="R44" s="94"/>
      <c r="S44" s="94"/>
      <c r="T44" s="96"/>
      <c r="U44" s="17"/>
      <c r="V44" s="4"/>
      <c r="W44" s="4"/>
      <c r="X44" s="4"/>
      <c r="Y44" s="4"/>
      <c r="Z44" s="4"/>
      <c r="AA44" s="4"/>
      <c r="AB44" s="4"/>
      <c r="AC44" s="5"/>
    </row>
    <row r="45" spans="1:34" ht="17.25" customHeight="1" x14ac:dyDescent="0.25"/>
    <row r="46" spans="1:34" x14ac:dyDescent="0.25">
      <c r="B46" s="2" t="s">
        <v>51</v>
      </c>
      <c r="R46" s="41" t="s">
        <v>52</v>
      </c>
      <c r="S46" s="41"/>
      <c r="T46" s="41"/>
      <c r="U46" s="41"/>
      <c r="V46" s="41">
        <v>2016</v>
      </c>
    </row>
    <row r="47" spans="1:34" x14ac:dyDescent="0.25">
      <c r="D47" s="6" t="s">
        <v>5</v>
      </c>
      <c r="O47" s="6" t="s">
        <v>7</v>
      </c>
      <c r="R47" s="6" t="s">
        <v>6</v>
      </c>
      <c r="S47" s="11"/>
      <c r="T47" s="11"/>
      <c r="U47" s="11"/>
      <c r="V47" s="6" t="s">
        <v>8</v>
      </c>
    </row>
    <row r="48" spans="1:34" x14ac:dyDescent="0.25">
      <c r="B48" s="2" t="s">
        <v>53</v>
      </c>
      <c r="R48" s="41" t="s">
        <v>57</v>
      </c>
      <c r="S48" s="41"/>
      <c r="T48" s="41"/>
      <c r="U48" s="41"/>
      <c r="V48" s="41">
        <v>2016</v>
      </c>
    </row>
    <row r="49" spans="2:22" x14ac:dyDescent="0.25">
      <c r="B49" s="6" t="s">
        <v>54</v>
      </c>
      <c r="O49" s="6" t="s">
        <v>7</v>
      </c>
      <c r="R49" s="6" t="s">
        <v>6</v>
      </c>
      <c r="S49" s="11"/>
      <c r="T49" s="11"/>
      <c r="U49" s="11"/>
      <c r="V49" s="6" t="s">
        <v>8</v>
      </c>
    </row>
    <row r="50" spans="2:22" x14ac:dyDescent="0.25">
      <c r="B50" s="2" t="s">
        <v>55</v>
      </c>
      <c r="R50" s="41" t="s">
        <v>56</v>
      </c>
      <c r="S50" s="41"/>
      <c r="T50" s="41"/>
      <c r="U50" s="41"/>
      <c r="V50" s="41">
        <v>2016</v>
      </c>
    </row>
    <row r="51" spans="2:22" x14ac:dyDescent="0.25">
      <c r="E51" s="6" t="s">
        <v>9</v>
      </c>
      <c r="O51" s="6" t="s">
        <v>7</v>
      </c>
      <c r="R51" s="6" t="s">
        <v>6</v>
      </c>
      <c r="V51" s="6" t="s">
        <v>8</v>
      </c>
    </row>
    <row r="54" spans="2:22" x14ac:dyDescent="0.25">
      <c r="B54" s="1" t="s">
        <v>46</v>
      </c>
    </row>
  </sheetData>
  <mergeCells count="44">
    <mergeCell ref="A3:E3"/>
    <mergeCell ref="AA8:AA11"/>
    <mergeCell ref="AB8:AB11"/>
    <mergeCell ref="AC8:AC11"/>
    <mergeCell ref="N9:N11"/>
    <mergeCell ref="Z8:Z11"/>
    <mergeCell ref="N8:W8"/>
    <mergeCell ref="X8:X11"/>
    <mergeCell ref="Y8:Y11"/>
    <mergeCell ref="R10:R11"/>
    <mergeCell ref="M10:M11"/>
    <mergeCell ref="O10:O11"/>
    <mergeCell ref="P10:P11"/>
    <mergeCell ref="Q10:Q11"/>
    <mergeCell ref="I3:AG3"/>
    <mergeCell ref="A8:A11"/>
    <mergeCell ref="B8:M9"/>
    <mergeCell ref="B10:B11"/>
    <mergeCell ref="C10:C11"/>
    <mergeCell ref="D10:D11"/>
    <mergeCell ref="E10:E11"/>
    <mergeCell ref="F10:F11"/>
    <mergeCell ref="H10:H11"/>
    <mergeCell ref="I10:I11"/>
    <mergeCell ref="J10:J11"/>
    <mergeCell ref="K10:K11"/>
    <mergeCell ref="L10:L11"/>
    <mergeCell ref="G10:G11"/>
    <mergeCell ref="AA43:AB43"/>
    <mergeCell ref="H44:N44"/>
    <mergeCell ref="S10:S11"/>
    <mergeCell ref="T10:T11"/>
    <mergeCell ref="U10:U11"/>
    <mergeCell ref="V10:V11"/>
    <mergeCell ref="Q43:Q44"/>
    <mergeCell ref="R43:R44"/>
    <mergeCell ref="S43:S44"/>
    <mergeCell ref="T43:T44"/>
    <mergeCell ref="W10:W11"/>
    <mergeCell ref="A43:H43"/>
    <mergeCell ref="I43:J43"/>
    <mergeCell ref="L43:M43"/>
    <mergeCell ref="O43:O44"/>
    <mergeCell ref="P43:P4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B3" sqref="B3:B32"/>
    </sheetView>
  </sheetViews>
  <sheetFormatPr defaultRowHeight="15" x14ac:dyDescent="0.25"/>
  <sheetData>
    <row r="1" spans="1:6" x14ac:dyDescent="0.25">
      <c r="A1" t="s">
        <v>60</v>
      </c>
    </row>
    <row r="2" spans="1:6" x14ac:dyDescent="0.25">
      <c r="A2" t="s">
        <v>61</v>
      </c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x14ac:dyDescent="0.25">
      <c r="A3">
        <v>1</v>
      </c>
      <c r="B3">
        <v>400308.28</v>
      </c>
      <c r="C3">
        <v>936.73800000000006</v>
      </c>
      <c r="D3">
        <v>3.32</v>
      </c>
      <c r="E3">
        <v>3.94</v>
      </c>
    </row>
    <row r="4" spans="1:6" x14ac:dyDescent="0.25">
      <c r="A4">
        <v>2</v>
      </c>
      <c r="B4">
        <v>381759.36</v>
      </c>
      <c r="C4">
        <v>733.91099999999994</v>
      </c>
      <c r="D4">
        <v>3.46</v>
      </c>
      <c r="E4">
        <v>3.71</v>
      </c>
    </row>
    <row r="5" spans="1:6" x14ac:dyDescent="0.25">
      <c r="A5">
        <v>3</v>
      </c>
      <c r="B5">
        <v>354645.93</v>
      </c>
      <c r="C5">
        <v>686.07500000000005</v>
      </c>
      <c r="D5">
        <v>3.35</v>
      </c>
      <c r="E5">
        <v>5.4</v>
      </c>
      <c r="F5" t="s">
        <v>67</v>
      </c>
    </row>
    <row r="6" spans="1:6" x14ac:dyDescent="0.25">
      <c r="A6">
        <v>4</v>
      </c>
      <c r="B6">
        <v>355728.06</v>
      </c>
      <c r="C6">
        <v>717.04200000000003</v>
      </c>
      <c r="D6">
        <v>3.34</v>
      </c>
      <c r="E6">
        <v>4.37</v>
      </c>
      <c r="F6" t="s">
        <v>68</v>
      </c>
    </row>
    <row r="7" spans="1:6" x14ac:dyDescent="0.25">
      <c r="A7">
        <v>5</v>
      </c>
      <c r="B7">
        <v>369779.59</v>
      </c>
      <c r="C7">
        <v>763.94399999999996</v>
      </c>
      <c r="D7">
        <v>3.31</v>
      </c>
      <c r="E7">
        <v>3.93</v>
      </c>
    </row>
    <row r="8" spans="1:6" x14ac:dyDescent="0.25">
      <c r="A8">
        <v>6</v>
      </c>
      <c r="B8">
        <v>339282.71</v>
      </c>
      <c r="C8">
        <v>603.95299999999997</v>
      </c>
      <c r="D8">
        <v>3.32</v>
      </c>
      <c r="E8">
        <v>5.5</v>
      </c>
    </row>
    <row r="9" spans="1:6" x14ac:dyDescent="0.25">
      <c r="A9">
        <v>7</v>
      </c>
      <c r="B9">
        <v>297148.63</v>
      </c>
      <c r="C9">
        <v>481.67700000000002</v>
      </c>
      <c r="D9">
        <v>3.36</v>
      </c>
      <c r="E9">
        <v>7.03</v>
      </c>
      <c r="F9" t="s">
        <v>67</v>
      </c>
    </row>
    <row r="10" spans="1:6" x14ac:dyDescent="0.25">
      <c r="A10">
        <v>8</v>
      </c>
      <c r="B10">
        <v>269661.18</v>
      </c>
      <c r="C10">
        <v>411.49299999999999</v>
      </c>
      <c r="D10">
        <v>3.31</v>
      </c>
      <c r="E10">
        <v>7.61</v>
      </c>
      <c r="F10" t="s">
        <v>67</v>
      </c>
    </row>
    <row r="11" spans="1:6" x14ac:dyDescent="0.25">
      <c r="A11">
        <v>9</v>
      </c>
      <c r="B11">
        <v>255634.73</v>
      </c>
      <c r="C11">
        <v>371.17399999999998</v>
      </c>
      <c r="D11">
        <v>3.32</v>
      </c>
      <c r="E11">
        <v>7.1</v>
      </c>
      <c r="F11" t="s">
        <v>67</v>
      </c>
    </row>
    <row r="12" spans="1:6" x14ac:dyDescent="0.25">
      <c r="A12">
        <v>10</v>
      </c>
      <c r="B12">
        <v>288117.92</v>
      </c>
      <c r="C12">
        <v>485.85</v>
      </c>
      <c r="D12">
        <v>3.27</v>
      </c>
      <c r="E12">
        <v>5.63</v>
      </c>
      <c r="F12" t="s">
        <v>68</v>
      </c>
    </row>
    <row r="13" spans="1:6" x14ac:dyDescent="0.25">
      <c r="A13">
        <v>11</v>
      </c>
      <c r="B13">
        <v>334480.93</v>
      </c>
      <c r="C13">
        <v>655.178</v>
      </c>
      <c r="D13">
        <v>3.26</v>
      </c>
      <c r="E13">
        <v>3.78</v>
      </c>
    </row>
    <row r="14" spans="1:6" x14ac:dyDescent="0.25">
      <c r="A14">
        <v>12</v>
      </c>
      <c r="B14">
        <v>325504.83</v>
      </c>
      <c r="C14">
        <v>583.221</v>
      </c>
      <c r="D14">
        <v>3.29</v>
      </c>
      <c r="E14">
        <v>3.75</v>
      </c>
      <c r="F14" t="s">
        <v>67</v>
      </c>
    </row>
    <row r="15" spans="1:6" x14ac:dyDescent="0.25">
      <c r="A15">
        <v>13</v>
      </c>
      <c r="B15">
        <v>335765.64</v>
      </c>
      <c r="C15">
        <v>603.62</v>
      </c>
      <c r="D15">
        <v>3.27</v>
      </c>
      <c r="E15">
        <v>4.67</v>
      </c>
    </row>
    <row r="16" spans="1:6" x14ac:dyDescent="0.25">
      <c r="A16">
        <v>14</v>
      </c>
      <c r="B16">
        <v>385274.96</v>
      </c>
      <c r="C16">
        <v>851.34</v>
      </c>
      <c r="D16">
        <v>3.23</v>
      </c>
      <c r="E16">
        <v>3.52</v>
      </c>
    </row>
    <row r="17" spans="1:6" x14ac:dyDescent="0.25">
      <c r="A17">
        <v>15</v>
      </c>
      <c r="B17">
        <v>399243.43</v>
      </c>
      <c r="C17">
        <v>923.02599999999995</v>
      </c>
      <c r="D17">
        <v>3.26</v>
      </c>
      <c r="E17">
        <v>3.05</v>
      </c>
    </row>
    <row r="18" spans="1:6" x14ac:dyDescent="0.25">
      <c r="A18">
        <v>16</v>
      </c>
      <c r="B18">
        <v>437985.61</v>
      </c>
      <c r="C18">
        <v>818.05399999999997</v>
      </c>
      <c r="D18">
        <v>3.32</v>
      </c>
      <c r="E18">
        <v>0.69</v>
      </c>
      <c r="F18" t="s">
        <v>69</v>
      </c>
    </row>
    <row r="19" spans="1:6" x14ac:dyDescent="0.25">
      <c r="A19">
        <v>17</v>
      </c>
      <c r="B19">
        <v>491299.69</v>
      </c>
      <c r="C19">
        <v>997.41700000000003</v>
      </c>
      <c r="D19">
        <v>3.32</v>
      </c>
      <c r="E19">
        <v>-0.47</v>
      </c>
    </row>
    <row r="20" spans="1:6" x14ac:dyDescent="0.25">
      <c r="A20">
        <v>18</v>
      </c>
      <c r="B20">
        <v>482359.99</v>
      </c>
      <c r="C20">
        <v>1014.362</v>
      </c>
      <c r="D20">
        <v>3.35</v>
      </c>
      <c r="E20">
        <v>0.16</v>
      </c>
    </row>
    <row r="21" spans="1:6" x14ac:dyDescent="0.25">
      <c r="A21">
        <v>19</v>
      </c>
      <c r="B21">
        <v>478934.84</v>
      </c>
      <c r="C21">
        <v>1026.7370000000001</v>
      </c>
      <c r="D21">
        <v>3.34</v>
      </c>
      <c r="E21">
        <v>0.26</v>
      </c>
    </row>
    <row r="22" spans="1:6" x14ac:dyDescent="0.25">
      <c r="A22">
        <v>20</v>
      </c>
      <c r="B22">
        <v>512080.22</v>
      </c>
      <c r="C22">
        <v>1158.3520000000001</v>
      </c>
      <c r="D22">
        <v>3.36</v>
      </c>
      <c r="E22">
        <v>0.32</v>
      </c>
    </row>
    <row r="23" spans="1:6" x14ac:dyDescent="0.25">
      <c r="A23">
        <v>21</v>
      </c>
      <c r="B23">
        <v>524231.28</v>
      </c>
      <c r="C23">
        <v>1164.8140000000001</v>
      </c>
      <c r="D23">
        <v>3.35</v>
      </c>
      <c r="E23">
        <v>0.16</v>
      </c>
    </row>
    <row r="24" spans="1:6" x14ac:dyDescent="0.25">
      <c r="A24">
        <v>22</v>
      </c>
      <c r="B24">
        <v>533381.98</v>
      </c>
      <c r="C24">
        <v>1199.027</v>
      </c>
      <c r="D24">
        <v>3.35</v>
      </c>
      <c r="E24">
        <v>-0.7</v>
      </c>
    </row>
    <row r="25" spans="1:6" x14ac:dyDescent="0.25">
      <c r="A25">
        <v>23</v>
      </c>
      <c r="B25">
        <v>529026.68999999994</v>
      </c>
      <c r="C25">
        <v>1203.117</v>
      </c>
      <c r="D25">
        <v>3.35</v>
      </c>
      <c r="E25">
        <v>-0.65</v>
      </c>
    </row>
    <row r="26" spans="1:6" x14ac:dyDescent="0.25">
      <c r="A26">
        <v>24</v>
      </c>
      <c r="B26">
        <v>501288.13</v>
      </c>
      <c r="C26">
        <v>1098.0630000000001</v>
      </c>
      <c r="D26">
        <v>3.36</v>
      </c>
      <c r="E26">
        <v>0.3</v>
      </c>
      <c r="F26" t="s">
        <v>69</v>
      </c>
    </row>
    <row r="27" spans="1:6" x14ac:dyDescent="0.25">
      <c r="A27">
        <v>25</v>
      </c>
      <c r="B27">
        <v>472126.38</v>
      </c>
      <c r="C27">
        <v>983.98199999999997</v>
      </c>
      <c r="D27">
        <v>3.36</v>
      </c>
      <c r="E27">
        <v>0.5</v>
      </c>
    </row>
    <row r="28" spans="1:6" x14ac:dyDescent="0.25">
      <c r="A28">
        <v>26</v>
      </c>
      <c r="B28">
        <v>481068.88</v>
      </c>
      <c r="C28">
        <v>996.18299999999999</v>
      </c>
      <c r="D28">
        <v>3.35</v>
      </c>
      <c r="E28">
        <v>7.0000000000000007E-2</v>
      </c>
    </row>
    <row r="29" spans="1:6" x14ac:dyDescent="0.25">
      <c r="A29">
        <v>27</v>
      </c>
      <c r="B29">
        <v>424433.48</v>
      </c>
      <c r="C29">
        <v>837.77700000000004</v>
      </c>
      <c r="D29">
        <v>3.36</v>
      </c>
      <c r="E29">
        <v>3.22</v>
      </c>
    </row>
    <row r="30" spans="1:6" x14ac:dyDescent="0.25">
      <c r="A30">
        <v>28</v>
      </c>
      <c r="B30">
        <v>431927.43</v>
      </c>
      <c r="C30">
        <v>788.43399999999997</v>
      </c>
      <c r="D30">
        <v>3.38</v>
      </c>
      <c r="E30">
        <v>1.24</v>
      </c>
    </row>
    <row r="31" spans="1:6" x14ac:dyDescent="0.25">
      <c r="A31">
        <v>29</v>
      </c>
      <c r="B31" t="s">
        <v>70</v>
      </c>
      <c r="C31" t="s">
        <v>71</v>
      </c>
      <c r="D31" t="s">
        <v>72</v>
      </c>
      <c r="E31" t="s">
        <v>73</v>
      </c>
      <c r="F31" t="s">
        <v>74</v>
      </c>
    </row>
    <row r="32" spans="1:6" x14ac:dyDescent="0.25">
      <c r="A32">
        <v>30</v>
      </c>
      <c r="B32">
        <v>566860</v>
      </c>
      <c r="C32">
        <v>1350.8309999999999</v>
      </c>
      <c r="D32">
        <v>3.31</v>
      </c>
      <c r="E32">
        <v>-3.09</v>
      </c>
    </row>
    <row r="33" spans="1:6" x14ac:dyDescent="0.25">
      <c r="A33">
        <v>1</v>
      </c>
      <c r="B33">
        <v>566692.36</v>
      </c>
      <c r="C33">
        <v>1379.7629999999999</v>
      </c>
      <c r="D33">
        <v>3.38</v>
      </c>
      <c r="E33">
        <v>-1.74</v>
      </c>
    </row>
    <row r="34" spans="1:6" x14ac:dyDescent="0.25">
      <c r="A34" t="s">
        <v>75</v>
      </c>
      <c r="B34" t="s">
        <v>76</v>
      </c>
      <c r="C34" t="s">
        <v>77</v>
      </c>
      <c r="D34" t="s">
        <v>78</v>
      </c>
      <c r="E34" t="s">
        <v>79</v>
      </c>
      <c r="F34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 (2)</vt:lpstr>
      <vt:lpstr>Лист2</vt:lpstr>
      <vt:lpstr>Лист3</vt:lpstr>
      <vt:lpstr>'Лист1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Мосейчук Владислав Иванович</dc:creator>
  <cp:lastModifiedBy>Ерёменко Марина Олександровна</cp:lastModifiedBy>
  <cp:lastPrinted>2016-12-12T05:33:19Z</cp:lastPrinted>
  <dcterms:created xsi:type="dcterms:W3CDTF">2016-10-07T07:24:19Z</dcterms:created>
  <dcterms:modified xsi:type="dcterms:W3CDTF">2016-12-12T05:33:44Z</dcterms:modified>
</cp:coreProperties>
</file>