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640" windowHeight="11760"/>
  </bookViews>
  <sheets>
    <sheet name="11_16" sheetId="1" r:id="rId1"/>
  </sheets>
  <definedNames>
    <definedName name="_xlnm.Print_Area" localSheetId="0">'11_16'!$B$1:$AD$59</definedName>
  </definedNames>
  <calcPr calcId="145621"/>
</workbook>
</file>

<file path=xl/calcChain.xml><?xml version="1.0" encoding="utf-8"?>
<calcChain xmlns="http://schemas.openxmlformats.org/spreadsheetml/2006/main">
  <c r="X46" i="1" l="1"/>
  <c r="U17" i="1" l="1"/>
  <c r="R17" i="1"/>
  <c r="U45" i="1" l="1"/>
  <c r="R45" i="1"/>
  <c r="U44" i="1"/>
  <c r="R44" i="1"/>
  <c r="U43" i="1"/>
  <c r="R43" i="1"/>
  <c r="U42" i="1"/>
  <c r="R42" i="1"/>
  <c r="U41" i="1"/>
  <c r="R41" i="1"/>
  <c r="U40" i="1"/>
  <c r="R40" i="1"/>
  <c r="U38" i="1"/>
  <c r="R38" i="1"/>
  <c r="U37" i="1"/>
  <c r="R37" i="1"/>
  <c r="U36" i="1"/>
  <c r="R36" i="1"/>
  <c r="U35" i="1"/>
  <c r="R35" i="1"/>
  <c r="U34" i="1"/>
  <c r="R34" i="1"/>
  <c r="U33" i="1"/>
  <c r="R33" i="1"/>
  <c r="U31" i="1"/>
  <c r="R31" i="1"/>
  <c r="U30" i="1"/>
  <c r="R30" i="1"/>
  <c r="U29" i="1"/>
  <c r="R29" i="1"/>
  <c r="U28" i="1"/>
  <c r="R28" i="1"/>
  <c r="U27" i="1"/>
  <c r="R27" i="1"/>
  <c r="U26" i="1"/>
  <c r="R26" i="1"/>
  <c r="U24" i="1"/>
  <c r="R24" i="1"/>
  <c r="U23" i="1"/>
  <c r="R23" i="1"/>
  <c r="U22" i="1"/>
  <c r="R22" i="1"/>
  <c r="U21" i="1"/>
  <c r="R21" i="1"/>
  <c r="U20" i="1"/>
  <c r="R20" i="1"/>
  <c r="U19" i="1"/>
  <c r="R19" i="1"/>
  <c r="U46" i="1" l="1"/>
  <c r="R46" i="1"/>
  <c r="X39" i="1" l="1"/>
  <c r="U39" i="1"/>
  <c r="R39" i="1"/>
  <c r="X32" i="1" l="1"/>
  <c r="U32" i="1"/>
  <c r="R32" i="1"/>
  <c r="R25" i="1" l="1"/>
  <c r="U25" i="1"/>
  <c r="X25" i="1"/>
  <c r="X18" i="1" l="1"/>
  <c r="U18" i="1"/>
  <c r="R18" i="1"/>
  <c r="U47" i="1" l="1"/>
  <c r="T47" i="1"/>
  <c r="S47" i="1"/>
  <c r="Q47" i="1"/>
  <c r="P47" i="1"/>
  <c r="AE46" i="1"/>
  <c r="AF46" i="1" s="1"/>
  <c r="AE45" i="1"/>
  <c r="AF45" i="1" s="1"/>
  <c r="AE44" i="1"/>
  <c r="AF44" i="1" s="1"/>
  <c r="AE43" i="1"/>
  <c r="AF43" i="1" s="1"/>
  <c r="AE42" i="1"/>
  <c r="AF42" i="1" s="1"/>
  <c r="AE41" i="1"/>
  <c r="AF41" i="1" s="1"/>
  <c r="AE40" i="1"/>
  <c r="AF40" i="1" s="1"/>
  <c r="AE39" i="1"/>
  <c r="AF39" i="1" s="1"/>
  <c r="AE38" i="1"/>
  <c r="AF38" i="1" s="1"/>
  <c r="AE37" i="1"/>
  <c r="AF37" i="1" s="1"/>
  <c r="AE36" i="1"/>
  <c r="AF36" i="1" s="1"/>
  <c r="AE35" i="1"/>
  <c r="AF35" i="1" s="1"/>
  <c r="AE34" i="1"/>
  <c r="AF34" i="1" s="1"/>
  <c r="AE33" i="1"/>
  <c r="AF33" i="1" s="1"/>
  <c r="AE32" i="1"/>
  <c r="AF32" i="1" s="1"/>
  <c r="AE31" i="1"/>
  <c r="AF31" i="1" s="1"/>
  <c r="AE30" i="1"/>
  <c r="AF30" i="1" s="1"/>
  <c r="AE29" i="1"/>
  <c r="AF29" i="1" s="1"/>
  <c r="AE28" i="1"/>
  <c r="AF28" i="1" s="1"/>
  <c r="AE27" i="1"/>
  <c r="AF27" i="1" s="1"/>
  <c r="AE26" i="1"/>
  <c r="AF26" i="1" s="1"/>
  <c r="AE25" i="1"/>
  <c r="AF25" i="1" s="1"/>
  <c r="AE24" i="1"/>
  <c r="AF24" i="1" s="1"/>
  <c r="AE23" i="1"/>
  <c r="AF23" i="1" s="1"/>
  <c r="AE22" i="1"/>
  <c r="AF22" i="1" s="1"/>
  <c r="AE21" i="1"/>
  <c r="AF21" i="1" s="1"/>
  <c r="AE20" i="1"/>
  <c r="AF20" i="1" s="1"/>
  <c r="AE19" i="1"/>
  <c r="AF19" i="1" s="1"/>
  <c r="AE18" i="1"/>
  <c r="AF18" i="1" s="1"/>
  <c r="AE17" i="1"/>
  <c r="AF17" i="1" s="1"/>
  <c r="R47" i="1"/>
</calcChain>
</file>

<file path=xl/sharedStrings.xml><?xml version="1.0" encoding="utf-8"?>
<sst xmlns="http://schemas.openxmlformats.org/spreadsheetml/2006/main" count="74" uniqueCount="65">
  <si>
    <t>ПАТ "УКРТРАНСГАЗ"</t>
  </si>
  <si>
    <t xml:space="preserve">ПАСПОРТ ФІЗИКО-ХІМІЧНИХ ПОКАЗНИКІВ ПРИРОДНОГО ГАЗУ </t>
  </si>
  <si>
    <t>Вимірювальна хіміко-аналітична лабораторія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</si>
  <si>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</si>
  <si>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</si>
  <si>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</si>
  <si>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>Температура точки роси вологи (Р = 3.92 МПа), ºС</t>
  </si>
  <si>
    <t>Температура точки роси вуглеводнів, ºС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</si>
  <si>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</si>
  <si>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</si>
  <si>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</si>
  <si>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</si>
  <si>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</si>
  <si>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t xml:space="preserve">Температура вимірювання/згоряння при 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</si>
  <si>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</si>
  <si>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</si>
  <si>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</si>
  <si>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</si>
  <si>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</si>
  <si>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</si>
  <si>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</si>
  <si>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</si>
  <si>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</si>
  <si>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</si>
  <si>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</si>
  <si>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</si>
  <si>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</si>
  <si>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</si>
  <si>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</si>
  <si>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</si>
  <si>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</si>
  <si>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</si>
  <si>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</si>
  <si>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</si>
  <si>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</si>
  <si>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</si>
  <si>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Умовно постійні компоненти, мол. % від 01.01.2016 р.</t>
  </si>
  <si>
    <t>Гелій</t>
  </si>
  <si>
    <t>Водень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</si>
  <si>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</si>
  <si>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</si>
  <si>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</si>
  <si>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</si>
  <si>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</si>
  <si>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</si>
  <si>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Метрологічна служба, яка вимірює обсяги газу</t>
  </si>
  <si>
    <t>Начальник Хустського ЛВУМГ</t>
  </si>
  <si>
    <t>Шак В.Ю.</t>
  </si>
  <si>
    <t>Хімік ВХАЛ Хустського ЛВУМГ</t>
  </si>
  <si>
    <t>Шишола В.Й.</t>
  </si>
  <si>
    <r>
      <t xml:space="preserve">Філія </t>
    </r>
    <r>
      <rPr>
        <u/>
        <sz val="11"/>
        <rFont val="Times New Roman"/>
        <family val="1"/>
        <charset val="204"/>
      </rPr>
      <t>УМГ "Прикарпаттрансгаз"</t>
    </r>
  </si>
  <si>
    <r>
      <t xml:space="preserve">Свідоцтво № </t>
    </r>
    <r>
      <rPr>
        <u/>
        <sz val="11"/>
        <rFont val="Times New Roman"/>
        <family val="1"/>
        <charset val="204"/>
      </rPr>
      <t>РВ-0060-15</t>
    </r>
    <r>
      <rPr>
        <sz val="11"/>
        <rFont val="Times New Roman"/>
        <family val="1"/>
        <charset val="204"/>
      </rPr>
      <t xml:space="preserve"> чинне до </t>
    </r>
    <r>
      <rPr>
        <u/>
        <sz val="11"/>
        <rFont val="Times New Roman"/>
        <family val="1"/>
        <charset val="204"/>
      </rPr>
      <t>29.11.2020р.</t>
    </r>
  </si>
  <si>
    <t>Начальник ЛВДС</t>
  </si>
  <si>
    <t>Журавель Є.В.</t>
  </si>
  <si>
    <t>01.12.2016р.</t>
  </si>
  <si>
    <t xml:space="preserve">                                      "Теково", "Тячів", "Вербовець", "Прикордонник"  </t>
  </si>
  <si>
    <r>
      <t xml:space="preserve">маршрут   </t>
    </r>
    <r>
      <rPr>
        <b/>
        <u/>
        <sz val="16"/>
        <color theme="1"/>
        <rFont val="Times New Roman"/>
        <family val="1"/>
        <charset val="204"/>
      </rPr>
      <t>№  490</t>
    </r>
  </si>
  <si>
    <t>*  Обсяг природного газу за місяць з урахуванням ВТВ та прямих споживачів</t>
  </si>
  <si>
    <t>Всього*:</t>
  </si>
  <si>
    <t>за період з 01.11.2016р. по  30.11.2016р.</t>
  </si>
  <si>
    <r>
      <t xml:space="preserve">газопроводу  </t>
    </r>
    <r>
      <rPr>
        <b/>
        <u/>
        <sz val="14"/>
        <color theme="1"/>
        <rFont val="Times New Roman"/>
        <family val="1"/>
        <charset val="204"/>
      </rPr>
      <t>"</t>
    </r>
    <r>
      <rPr>
        <b/>
        <u/>
        <sz val="16"/>
        <color theme="1"/>
        <rFont val="Times New Roman"/>
        <family val="1"/>
        <charset val="204"/>
      </rPr>
      <t>СОЮЗ"</t>
    </r>
  </si>
  <si>
    <r>
      <t xml:space="preserve">по ГРС  </t>
    </r>
    <r>
      <rPr>
        <b/>
        <sz val="16"/>
        <color theme="1"/>
        <rFont val="Times New Roman"/>
        <family val="1"/>
        <charset val="204"/>
      </rPr>
      <t>"Теребля", "Данилово", "Раковець", "Хуст", "Іршава","Виноградово",</t>
    </r>
  </si>
  <si>
    <t>ГВС-Теково  Хустського ЛВУМГ</t>
  </si>
  <si>
    <r>
      <rPr>
        <b/>
        <sz val="12"/>
        <color theme="1"/>
        <rFont val="Calibri"/>
        <family val="2"/>
        <charset val="204"/>
      </rPr>
      <t>&lt;</t>
    </r>
    <r>
      <rPr>
        <b/>
        <sz val="12"/>
        <color theme="1"/>
        <rFont val="Times New Roman"/>
        <family val="1"/>
        <charset val="204"/>
      </rPr>
      <t>-20</t>
    </r>
  </si>
  <si>
    <r>
      <t xml:space="preserve">переданого </t>
    </r>
    <r>
      <rPr>
        <sz val="16"/>
        <color theme="1"/>
        <rFont val="Times New Roman"/>
        <family val="1"/>
        <charset val="204"/>
      </rPr>
      <t xml:space="preserve"> </t>
    </r>
    <r>
      <rPr>
        <b/>
        <u/>
        <sz val="16"/>
        <color theme="1"/>
        <rFont val="Times New Roman"/>
        <family val="1"/>
        <charset val="204"/>
      </rPr>
      <t>Хустським ЛВУМГ</t>
    </r>
    <r>
      <rPr>
        <b/>
        <sz val="16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 та прийнятого  </t>
    </r>
    <r>
      <rPr>
        <b/>
        <u/>
        <sz val="16"/>
        <color theme="1"/>
        <rFont val="Times New Roman"/>
        <family val="1"/>
        <charset val="204"/>
      </rPr>
      <t>ПАТ "Закарпатгаз"</t>
    </r>
    <r>
      <rPr>
        <sz val="16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Закарпатської області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</si>
</sst>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165" fontId="0" fillId="0" borderId="0" xfId="0" applyNumberFormat="1"/>
    <xf numFmtId="0" fontId="6" fillId="0" borderId="0" xfId="0" applyFont="1" applyAlignment="1">
      <alignment horizontal="center"/>
    </xf>
    <xf numFmtId="2" fontId="0" fillId="0" borderId="0" xfId="0" applyNumberFormat="1" applyProtection="1"/>
    <xf numFmtId="0" fontId="7" fillId="0" borderId="0" xfId="0" applyFont="1" applyAlignment="1" applyProtection="1">
      <alignment vertical="center"/>
      <protection locked="0"/>
    </xf>
    <xf numFmtId="164" fontId="8" fillId="0" borderId="17" xfId="0" applyNumberFormat="1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4" fontId="8" fillId="0" borderId="18" xfId="0" applyNumberFormat="1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165" fontId="8" fillId="0" borderId="18" xfId="0" applyNumberFormat="1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164" fontId="8" fillId="0" borderId="38" xfId="0" applyNumberFormat="1" applyFont="1" applyBorder="1" applyProtection="1">
      <protection locked="0"/>
    </xf>
    <xf numFmtId="164" fontId="8" fillId="0" borderId="41" xfId="0" applyNumberFormat="1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Protection="1"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45" xfId="0" applyFont="1" applyBorder="1" applyProtection="1">
      <protection locked="0"/>
    </xf>
    <xf numFmtId="0" fontId="7" fillId="0" borderId="0" xfId="0" applyFont="1" applyProtection="1">
      <protection locked="0"/>
    </xf>
    <xf numFmtId="0" fontId="14" fillId="0" borderId="0" xfId="0" applyFont="1"/>
    <xf numFmtId="14" fontId="1" fillId="0" borderId="0" xfId="0" applyNumberFormat="1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9" fillId="0" borderId="45" xfId="0" applyFont="1" applyBorder="1" applyProtection="1">
      <protection locked="0"/>
    </xf>
    <xf numFmtId="0" fontId="11" fillId="0" borderId="0" xfId="0" applyFont="1" applyAlignment="1" applyProtection="1">
      <protection locked="0"/>
    </xf>
    <xf numFmtId="0" fontId="12" fillId="0" borderId="0" xfId="0" applyFont="1" applyBorder="1" applyAlignment="1" applyProtection="1">
      <protection locked="0"/>
    </xf>
    <xf numFmtId="0" fontId="13" fillId="0" borderId="0" xfId="0" applyFont="1" applyBorder="1" applyAlignment="1" applyProtection="1"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Protection="1">
      <protection locked="0"/>
    </xf>
    <xf numFmtId="14" fontId="7" fillId="0" borderId="0" xfId="0" applyNumberFormat="1" applyFont="1" applyProtection="1">
      <protection locked="0"/>
    </xf>
    <xf numFmtId="0" fontId="15" fillId="0" borderId="0" xfId="0" applyFont="1"/>
    <xf numFmtId="0" fontId="15" fillId="0" borderId="0" xfId="0" applyFont="1" applyBorder="1"/>
    <xf numFmtId="0" fontId="2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protection locked="0"/>
    </xf>
    <xf numFmtId="0" fontId="10" fillId="0" borderId="45" xfId="0" applyFont="1" applyBorder="1" applyAlignment="1" applyProtection="1"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8" fillId="0" borderId="45" xfId="0" applyFont="1" applyBorder="1" applyAlignment="1" applyProtection="1">
      <alignment vertical="center"/>
      <protection locked="0"/>
    </xf>
    <xf numFmtId="0" fontId="0" fillId="0" borderId="45" xfId="0" applyBorder="1" applyProtection="1"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/>
    <xf numFmtId="0" fontId="10" fillId="0" borderId="0" xfId="0" applyFont="1" applyBorder="1" applyAlignment="1" applyProtection="1"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164" fontId="21" fillId="0" borderId="17" xfId="0" applyNumberFormat="1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1" fillId="0" borderId="17" xfId="0" applyFont="1" applyBorder="1" applyAlignment="1" applyProtection="1">
      <alignment horizontal="center" vertical="center" wrapText="1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4" fontId="21" fillId="0" borderId="18" xfId="0" applyNumberFormat="1" applyFont="1" applyBorder="1" applyAlignment="1" applyProtection="1">
      <alignment horizontal="center" vertical="center" wrapText="1"/>
      <protection locked="0"/>
    </xf>
    <xf numFmtId="0" fontId="21" fillId="0" borderId="29" xfId="0" applyFont="1" applyBorder="1" applyAlignment="1" applyProtection="1">
      <alignment horizontal="center" vertical="center" wrapText="1"/>
      <protection locked="0"/>
    </xf>
    <xf numFmtId="0" fontId="21" fillId="0" borderId="16" xfId="0" applyFont="1" applyBorder="1" applyAlignment="1" applyProtection="1">
      <alignment horizontal="center" vertical="center" wrapText="1"/>
      <protection locked="0"/>
    </xf>
    <xf numFmtId="165" fontId="21" fillId="0" borderId="18" xfId="0" applyNumberFormat="1" applyFont="1" applyBorder="1" applyAlignment="1" applyProtection="1">
      <alignment horizontal="center" vertical="center" wrapText="1"/>
      <protection locked="0"/>
    </xf>
    <xf numFmtId="166" fontId="21" fillId="0" borderId="16" xfId="0" applyNumberFormat="1" applyFont="1" applyBorder="1" applyAlignment="1" applyProtection="1">
      <alignment horizontal="center" vertical="center" wrapText="1"/>
      <protection locked="0"/>
    </xf>
    <xf numFmtId="164" fontId="21" fillId="0" borderId="29" xfId="0" applyNumberFormat="1" applyFont="1" applyBorder="1" applyAlignment="1" applyProtection="1">
      <alignment horizontal="center" vertical="center" wrapText="1"/>
      <protection locked="0"/>
    </xf>
    <xf numFmtId="164" fontId="21" fillId="0" borderId="18" xfId="0" applyNumberFormat="1" applyFont="1" applyBorder="1" applyAlignment="1" applyProtection="1">
      <alignment horizontal="center" vertical="center" wrapText="1"/>
      <protection locked="0"/>
    </xf>
    <xf numFmtId="2" fontId="21" fillId="0" borderId="17" xfId="0" applyNumberFormat="1" applyFont="1" applyBorder="1" applyAlignment="1" applyProtection="1">
      <alignment horizontal="center" vertical="center" wrapText="1"/>
      <protection locked="0"/>
    </xf>
    <xf numFmtId="0" fontId="21" fillId="0" borderId="34" xfId="0" applyFont="1" applyBorder="1" applyAlignment="1" applyProtection="1">
      <alignment horizontal="center" vertical="center" wrapText="1"/>
      <protection locked="0"/>
    </xf>
    <xf numFmtId="0" fontId="21" fillId="0" borderId="32" xfId="0" applyFont="1" applyBorder="1" applyAlignment="1" applyProtection="1">
      <alignment horizontal="center" vertical="center" wrapText="1"/>
      <protection locked="0"/>
    </xf>
    <xf numFmtId="4" fontId="21" fillId="0" borderId="33" xfId="0" applyNumberFormat="1" applyFont="1" applyBorder="1" applyAlignment="1" applyProtection="1">
      <alignment horizontal="center" vertical="center" wrapText="1"/>
      <protection locked="0"/>
    </xf>
    <xf numFmtId="165" fontId="21" fillId="0" borderId="17" xfId="0" applyNumberFormat="1" applyFont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1" fillId="0" borderId="10" xfId="0" applyNumberFormat="1" applyFont="1" applyBorder="1" applyAlignment="1" applyProtection="1">
      <alignment horizontal="center" vertical="center" wrapText="1"/>
      <protection locked="0"/>
    </xf>
    <xf numFmtId="164" fontId="21" fillId="0" borderId="10" xfId="0" applyNumberFormat="1" applyFont="1" applyBorder="1" applyAlignment="1" applyProtection="1">
      <alignment horizontal="center" vertical="center" wrapText="1"/>
      <protection locked="0"/>
    </xf>
    <xf numFmtId="0" fontId="21" fillId="0" borderId="31" xfId="0" applyNumberFormat="1" applyFont="1" applyBorder="1" applyAlignment="1" applyProtection="1">
      <alignment horizontal="center" vertical="center" wrapText="1"/>
      <protection locked="0"/>
    </xf>
    <xf numFmtId="165" fontId="21" fillId="0" borderId="47" xfId="0" applyNumberFormat="1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8" fillId="0" borderId="38" xfId="0" applyFont="1" applyBorder="1" applyAlignment="1" applyProtection="1">
      <alignment horizontal="center" vertical="center" wrapText="1"/>
      <protection locked="0"/>
    </xf>
    <xf numFmtId="0" fontId="10" fillId="0" borderId="45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 vertical="center" textRotation="90" wrapText="1"/>
      <protection locked="0"/>
    </xf>
    <xf numFmtId="0" fontId="3" fillId="0" borderId="26" xfId="0" applyFont="1" applyBorder="1" applyAlignment="1" applyProtection="1">
      <alignment horizontal="center" vertical="center" textRotation="90" wrapText="1"/>
      <protection locked="0"/>
    </xf>
    <xf numFmtId="0" fontId="8" fillId="0" borderId="42" xfId="0" applyFont="1" applyBorder="1" applyAlignment="1" applyProtection="1">
      <alignment horizontal="right" vertical="center" wrapText="1"/>
      <protection locked="0"/>
    </xf>
    <xf numFmtId="0" fontId="8" fillId="0" borderId="43" xfId="0" applyFont="1" applyBorder="1" applyAlignment="1" applyProtection="1">
      <alignment horizontal="right" vertical="center" wrapText="1"/>
      <protection locked="0"/>
    </xf>
    <xf numFmtId="0" fontId="8" fillId="0" borderId="44" xfId="0" applyFont="1" applyBorder="1" applyAlignment="1" applyProtection="1">
      <alignment horizontal="right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8" fillId="0" borderId="37" xfId="0" applyFont="1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textRotation="90" wrapText="1"/>
      <protection locked="0"/>
    </xf>
    <xf numFmtId="0" fontId="3" fillId="0" borderId="25" xfId="0" applyFont="1" applyBorder="1" applyAlignment="1" applyProtection="1">
      <alignment horizontal="center" vertical="center" textRotation="90" wrapText="1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2" fontId="21" fillId="0" borderId="24" xfId="0" applyNumberFormat="1" applyFont="1" applyBorder="1" applyAlignment="1" applyProtection="1">
      <alignment horizontal="center" wrapText="1"/>
      <protection locked="0"/>
    </xf>
    <xf numFmtId="2" fontId="21" fillId="0" borderId="42" xfId="0" applyNumberFormat="1" applyFont="1" applyBorder="1" applyAlignment="1" applyProtection="1">
      <alignment horizontal="center" wrapText="1"/>
      <protection locked="0"/>
    </xf>
    <xf numFmtId="2" fontId="21" fillId="0" borderId="20" xfId="0" applyNumberFormat="1" applyFont="1" applyBorder="1" applyAlignment="1" applyProtection="1">
      <alignment horizontal="center" wrapText="1"/>
      <protection locked="0"/>
    </xf>
    <xf numFmtId="2" fontId="21" fillId="0" borderId="43" xfId="0" applyNumberFormat="1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2" fontId="21" fillId="0" borderId="21" xfId="0" applyNumberFormat="1" applyFont="1" applyBorder="1" applyAlignment="1" applyProtection="1">
      <alignment horizontal="center" wrapText="1"/>
      <protection locked="0"/>
    </xf>
    <xf numFmtId="2" fontId="21" fillId="0" borderId="44" xfId="0" applyNumberFormat="1" applyFont="1" applyBorder="1" applyAlignment="1" applyProtection="1">
      <alignment horizontal="center" wrapText="1"/>
      <protection locked="0"/>
    </xf>
    <xf numFmtId="0" fontId="3" fillId="0" borderId="21" xfId="0" applyFont="1" applyBorder="1" applyAlignment="1" applyProtection="1">
      <alignment horizontal="center" vertical="center" textRotation="90" wrapText="1"/>
      <protection locked="0"/>
    </xf>
    <xf numFmtId="0" fontId="3" fillId="0" borderId="27" xfId="0" applyFont="1" applyBorder="1" applyAlignment="1" applyProtection="1">
      <alignment horizontal="center" vertical="center" textRotation="90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 textRotation="90" wrapText="1"/>
      <protection locked="0"/>
    </xf>
    <xf numFmtId="0" fontId="3" fillId="0" borderId="16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left" vertical="center" textRotation="90" wrapText="1"/>
      <protection locked="0"/>
    </xf>
    <xf numFmtId="0" fontId="3" fillId="0" borderId="17" xfId="0" applyFont="1" applyBorder="1" applyAlignment="1" applyProtection="1">
      <alignment horizontal="left" vertical="center" textRotation="90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 textRotation="90" wrapText="1"/>
      <protection locked="0"/>
    </xf>
    <xf numFmtId="0" fontId="3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14" xfId="0" applyFont="1" applyBorder="1" applyAlignment="1" applyProtection="1">
      <alignment horizontal="center" vertical="center" textRotation="90" wrapText="1"/>
      <protection locked="0"/>
    </xf>
    <xf numFmtId="0" fontId="3" fillId="0" borderId="22" xfId="0" applyFont="1" applyBorder="1" applyAlignment="1" applyProtection="1">
      <alignment horizontal="center" vertical="center" textRotation="90" wrapText="1"/>
      <protection locked="0"/>
    </xf>
    <xf numFmtId="0" fontId="3" fillId="0" borderId="28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right" vertical="center" textRotation="90" wrapText="1"/>
      <protection locked="0"/>
    </xf>
    <xf numFmtId="0" fontId="3" fillId="0" borderId="17" xfId="0" applyFont="1" applyBorder="1" applyAlignment="1" applyProtection="1">
      <alignment horizontal="right" vertical="center" textRotation="90" wrapText="1"/>
      <protection locked="0"/>
    </xf>
    <xf numFmtId="0" fontId="3" fillId="0" borderId="24" xfId="0" applyFont="1" applyBorder="1" applyAlignment="1" applyProtection="1">
      <alignment horizontal="center" vertical="center" textRotation="90" wrapText="1"/>
      <protection locked="0"/>
    </xf>
    <xf numFmtId="0" fontId="3" fillId="0" borderId="30" xfId="0" applyFont="1" applyBorder="1" applyAlignment="1" applyProtection="1">
      <alignment horizontal="center" vertical="center" textRotation="90" wrapText="1"/>
      <protection locked="0"/>
    </xf>
    <xf numFmtId="0" fontId="3" fillId="0" borderId="23" xfId="0" applyFont="1" applyBorder="1" applyAlignment="1" applyProtection="1">
      <alignment horizontal="center" vertical="center" textRotation="90" wrapText="1"/>
      <protection locked="0"/>
    </xf>
    <xf numFmtId="0" fontId="3" fillId="0" borderId="29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 textRotation="90" wrapText="1"/>
      <protection locked="0"/>
    </xf>
    <xf numFmtId="0" fontId="3" fillId="0" borderId="17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59"/>
  <sheetViews>
    <sheetView tabSelected="1" topLeftCell="A4" zoomScale="80" zoomScaleNormal="80" zoomScaleSheetLayoutView="90" workbookViewId="0">
      <selection activeCell="C11" sqref="C11"/>
    </sheetView>
  </sheetViews>
  <sheetFormatPr defaultRowHeight="15" x14ac:dyDescent="0.25"/>
  <cols>
    <col min="1" max="1" width="9.140625" style="2"/>
    <col min="2" max="2" width="6.42578125" style="2" customWidth="1"/>
    <col min="3" max="3" width="9.28515625" style="2" customWidth="1"/>
    <col min="4" max="15" width="8.5703125" style="2" customWidth="1"/>
    <col min="16" max="29" width="7.85546875" style="2" customWidth="1"/>
    <col min="30" max="30" width="12.85546875" style="2" customWidth="1"/>
    <col min="31" max="31" width="9.140625" style="2"/>
    <col min="32" max="32" width="7.5703125" style="2" bestFit="1" customWidth="1"/>
    <col min="33" max="33" width="9.5703125" style="2" bestFit="1" customWidth="1"/>
    <col min="34" max="34" width="7.5703125" style="2" bestFit="1" customWidth="1"/>
    <col min="35" max="35" width="10.28515625" style="2" bestFit="1" customWidth="1"/>
    <col min="36" max="16384" width="9.140625" style="2"/>
  </cols>
  <sheetData>
    <row r="1" spans="2:30" ht="15" customHeight="1" x14ac:dyDescent="0.35">
      <c r="B1" s="46" t="s">
        <v>0</v>
      </c>
      <c r="C1" s="3"/>
      <c r="D1" s="3"/>
      <c r="E1" s="3"/>
      <c r="F1" s="3"/>
      <c r="G1" s="32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37"/>
      <c r="Y1" s="37"/>
      <c r="Z1" s="37"/>
      <c r="AA1" s="37"/>
    </row>
    <row r="2" spans="2:30" ht="15" customHeight="1" x14ac:dyDescent="0.3">
      <c r="B2" s="47" t="s">
        <v>50</v>
      </c>
      <c r="C2" s="3"/>
      <c r="D2" s="48"/>
      <c r="E2" s="48"/>
      <c r="F2" s="48"/>
      <c r="G2" s="32"/>
      <c r="H2" s="1"/>
      <c r="I2" s="1"/>
      <c r="J2" s="40"/>
      <c r="K2" s="41"/>
      <c r="L2" s="110"/>
      <c r="M2" s="110"/>
      <c r="N2" s="110"/>
      <c r="O2" s="42"/>
      <c r="P2" s="110"/>
      <c r="Q2" s="110"/>
      <c r="R2" s="110"/>
      <c r="S2" s="42"/>
      <c r="T2" s="110"/>
      <c r="U2" s="110"/>
      <c r="V2" s="110"/>
      <c r="W2" s="110"/>
      <c r="AA2" s="38"/>
    </row>
    <row r="3" spans="2:30" ht="15" customHeight="1" x14ac:dyDescent="0.3">
      <c r="B3" s="57" t="s">
        <v>62</v>
      </c>
      <c r="C3" s="49"/>
      <c r="D3" s="50"/>
      <c r="E3" s="51"/>
      <c r="G3" s="32"/>
      <c r="H3" s="1"/>
      <c r="I3" s="1"/>
      <c r="J3" s="43"/>
      <c r="K3" s="41"/>
      <c r="L3" s="42"/>
      <c r="M3" s="44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38"/>
      <c r="Y3" s="38"/>
      <c r="Z3" s="38"/>
      <c r="AA3" s="38"/>
      <c r="AB3" s="4"/>
      <c r="AC3" s="4"/>
      <c r="AD3" s="4"/>
    </row>
    <row r="4" spans="2:30" ht="15" customHeight="1" x14ac:dyDescent="0.3">
      <c r="B4" s="46" t="s">
        <v>2</v>
      </c>
      <c r="C4" s="3"/>
      <c r="D4" s="3"/>
      <c r="E4" s="3"/>
      <c r="F4" s="3"/>
      <c r="G4" s="32"/>
      <c r="H4" s="1"/>
      <c r="I4" s="1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38"/>
      <c r="Y4" s="38"/>
      <c r="Z4" s="38"/>
      <c r="AA4" s="38"/>
      <c r="AB4" s="4"/>
      <c r="AC4" s="4"/>
      <c r="AD4" s="4"/>
    </row>
    <row r="5" spans="2:30" ht="15" customHeight="1" x14ac:dyDescent="0.3">
      <c r="B5" s="46" t="s">
        <v>51</v>
      </c>
      <c r="C5" s="3"/>
      <c r="D5" s="3"/>
      <c r="E5" s="3"/>
      <c r="F5" s="3"/>
      <c r="G5" s="45"/>
      <c r="H5" s="1"/>
      <c r="I5" s="1"/>
      <c r="J5" s="40"/>
      <c r="K5" s="42"/>
      <c r="L5" s="111"/>
      <c r="M5" s="111"/>
      <c r="N5" s="111"/>
      <c r="O5" s="116"/>
      <c r="P5" s="116"/>
      <c r="Q5" s="129"/>
      <c r="R5" s="129"/>
      <c r="S5" s="129"/>
      <c r="T5" s="53"/>
      <c r="U5" s="129"/>
      <c r="V5" s="129"/>
      <c r="W5" s="129"/>
      <c r="AA5" s="39"/>
    </row>
    <row r="6" spans="2:30" ht="22.5" customHeight="1" x14ac:dyDescent="0.3">
      <c r="B6" s="33"/>
      <c r="C6" s="32"/>
      <c r="D6" s="1"/>
      <c r="E6" s="1"/>
      <c r="F6" s="32"/>
      <c r="G6" s="34"/>
      <c r="H6" s="1"/>
      <c r="I6" s="1"/>
      <c r="J6" s="123" t="s">
        <v>1</v>
      </c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Z6" s="58"/>
      <c r="AB6" s="61" t="s">
        <v>56</v>
      </c>
    </row>
    <row r="7" spans="2:30" ht="22.5" customHeight="1" x14ac:dyDescent="0.3">
      <c r="B7" s="33"/>
      <c r="C7" s="32"/>
      <c r="D7" s="1"/>
      <c r="E7" s="1"/>
      <c r="F7" s="32"/>
      <c r="G7" s="34"/>
      <c r="H7" s="1"/>
      <c r="I7" s="1"/>
      <c r="J7" s="124" t="s">
        <v>64</v>
      </c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Z7" s="38"/>
      <c r="AA7" s="39"/>
    </row>
    <row r="8" spans="2:30" ht="22.5" customHeight="1" x14ac:dyDescent="0.3">
      <c r="B8" s="33"/>
      <c r="C8" s="32"/>
      <c r="D8" s="1"/>
      <c r="E8" s="1"/>
      <c r="F8" s="32"/>
      <c r="G8" s="34"/>
      <c r="H8" s="1"/>
      <c r="I8" s="1"/>
      <c r="J8" s="131" t="s">
        <v>61</v>
      </c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Z8" s="60"/>
      <c r="AA8" s="39"/>
    </row>
    <row r="9" spans="2:30" ht="22.5" customHeight="1" x14ac:dyDescent="0.3">
      <c r="B9" s="33"/>
      <c r="C9" s="32"/>
      <c r="D9" s="1"/>
      <c r="E9" s="1"/>
      <c r="F9" s="32"/>
      <c r="G9" s="34"/>
      <c r="H9" s="1"/>
      <c r="I9" s="1"/>
      <c r="J9" s="132" t="s">
        <v>55</v>
      </c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Z9" s="42"/>
      <c r="AA9" s="39"/>
    </row>
    <row r="10" spans="2:30" ht="7.5" customHeight="1" x14ac:dyDescent="0.3">
      <c r="B10" s="33"/>
      <c r="C10" s="32"/>
      <c r="D10" s="1"/>
      <c r="E10" s="1"/>
      <c r="F10" s="32"/>
      <c r="G10" s="34"/>
      <c r="H10" s="1"/>
      <c r="I10" s="1"/>
      <c r="J10" s="59"/>
      <c r="K10" s="59"/>
      <c r="L10" s="59"/>
      <c r="M10" s="59"/>
      <c r="N10" s="59"/>
      <c r="O10" s="59"/>
      <c r="P10" s="59"/>
      <c r="Q10" s="59"/>
      <c r="R10" s="59"/>
      <c r="S10" s="59"/>
      <c r="W10" s="61"/>
      <c r="Z10" s="42"/>
      <c r="AA10" s="39"/>
    </row>
    <row r="11" spans="2:30" ht="22.5" customHeight="1" x14ac:dyDescent="0.3">
      <c r="B11" s="33"/>
      <c r="C11" s="32"/>
      <c r="D11" s="1"/>
      <c r="E11" s="1"/>
      <c r="F11" s="32"/>
      <c r="G11" s="34"/>
      <c r="H11" s="1"/>
      <c r="I11" s="1"/>
      <c r="J11" s="124" t="s">
        <v>60</v>
      </c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30" t="s">
        <v>59</v>
      </c>
      <c r="Z11" s="130"/>
      <c r="AA11" s="130"/>
      <c r="AB11" s="130"/>
      <c r="AC11" s="130"/>
      <c r="AD11" s="130"/>
    </row>
    <row r="12" spans="2:30" ht="14.25" customHeight="1" thickBot="1" x14ac:dyDescent="0.3"/>
    <row r="13" spans="2:30" ht="26.25" customHeight="1" thickBot="1" x14ac:dyDescent="0.3">
      <c r="B13" s="97" t="s">
        <v>3</v>
      </c>
      <c r="C13" s="99" t="s">
        <v>4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1"/>
      <c r="O13" s="99" t="s">
        <v>5</v>
      </c>
      <c r="P13" s="121"/>
      <c r="Q13" s="121"/>
      <c r="R13" s="121"/>
      <c r="S13" s="121"/>
      <c r="T13" s="121"/>
      <c r="U13" s="121"/>
      <c r="V13" s="121"/>
      <c r="W13" s="121"/>
      <c r="X13" s="122"/>
      <c r="Y13" s="125" t="s">
        <v>6</v>
      </c>
      <c r="Z13" s="139" t="s">
        <v>7</v>
      </c>
      <c r="AA13" s="127" t="s">
        <v>8</v>
      </c>
      <c r="AB13" s="127" t="s">
        <v>9</v>
      </c>
      <c r="AC13" s="133" t="s">
        <v>10</v>
      </c>
      <c r="AD13" s="97" t="s">
        <v>11</v>
      </c>
    </row>
    <row r="14" spans="2:30" ht="16.5" customHeight="1" thickBot="1" x14ac:dyDescent="0.3">
      <c r="B14" s="98"/>
      <c r="C14" s="102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4"/>
      <c r="O14" s="136" t="s">
        <v>12</v>
      </c>
      <c r="P14" s="5" t="s">
        <v>13</v>
      </c>
      <c r="Q14" s="5"/>
      <c r="R14" s="5"/>
      <c r="S14" s="5"/>
      <c r="T14" s="5"/>
      <c r="U14" s="5"/>
      <c r="V14" s="5"/>
      <c r="W14" s="5" t="s">
        <v>14</v>
      </c>
      <c r="X14" s="6"/>
      <c r="Y14" s="126"/>
      <c r="Z14" s="140"/>
      <c r="AA14" s="128"/>
      <c r="AB14" s="128"/>
      <c r="AC14" s="134"/>
      <c r="AD14" s="135"/>
    </row>
    <row r="15" spans="2:30" ht="15" customHeight="1" x14ac:dyDescent="0.25">
      <c r="B15" s="98"/>
      <c r="C15" s="105" t="s">
        <v>15</v>
      </c>
      <c r="D15" s="88" t="s">
        <v>16</v>
      </c>
      <c r="E15" s="88" t="s">
        <v>17</v>
      </c>
      <c r="F15" s="88" t="s">
        <v>18</v>
      </c>
      <c r="G15" s="88" t="s">
        <v>19</v>
      </c>
      <c r="H15" s="88" t="s">
        <v>20</v>
      </c>
      <c r="I15" s="88" t="s">
        <v>21</v>
      </c>
      <c r="J15" s="88" t="s">
        <v>22</v>
      </c>
      <c r="K15" s="88" t="s">
        <v>23</v>
      </c>
      <c r="L15" s="88" t="s">
        <v>24</v>
      </c>
      <c r="M15" s="88" t="s">
        <v>25</v>
      </c>
      <c r="N15" s="119" t="s">
        <v>26</v>
      </c>
      <c r="O15" s="137"/>
      <c r="P15" s="143" t="s">
        <v>27</v>
      </c>
      <c r="Q15" s="145" t="s">
        <v>28</v>
      </c>
      <c r="R15" s="133" t="s">
        <v>29</v>
      </c>
      <c r="S15" s="105" t="s">
        <v>30</v>
      </c>
      <c r="T15" s="88" t="s">
        <v>31</v>
      </c>
      <c r="U15" s="119" t="s">
        <v>32</v>
      </c>
      <c r="V15" s="141" t="s">
        <v>33</v>
      </c>
      <c r="W15" s="88" t="s">
        <v>34</v>
      </c>
      <c r="X15" s="119" t="s">
        <v>35</v>
      </c>
      <c r="Y15" s="126"/>
      <c r="Z15" s="140"/>
      <c r="AA15" s="128"/>
      <c r="AB15" s="128"/>
      <c r="AC15" s="134"/>
      <c r="AD15" s="135"/>
    </row>
    <row r="16" spans="2:30" ht="92.25" customHeight="1" x14ac:dyDescent="0.25">
      <c r="B16" s="98"/>
      <c r="C16" s="106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120"/>
      <c r="O16" s="138"/>
      <c r="P16" s="144"/>
      <c r="Q16" s="146"/>
      <c r="R16" s="134"/>
      <c r="S16" s="106"/>
      <c r="T16" s="89"/>
      <c r="U16" s="120"/>
      <c r="V16" s="142"/>
      <c r="W16" s="89"/>
      <c r="X16" s="120"/>
      <c r="Y16" s="126"/>
      <c r="Z16" s="140"/>
      <c r="AA16" s="128"/>
      <c r="AB16" s="128"/>
      <c r="AC16" s="134"/>
      <c r="AD16" s="135"/>
    </row>
    <row r="17" spans="2:35" ht="15.75" x14ac:dyDescent="0.25">
      <c r="B17" s="20">
        <v>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1"/>
      <c r="P17" s="22"/>
      <c r="Q17" s="12">
        <v>34.24</v>
      </c>
      <c r="R17" s="13">
        <f>Q17/3.6</f>
        <v>9.5111111111111111</v>
      </c>
      <c r="S17" s="14"/>
      <c r="T17" s="12">
        <v>37.950000000000003</v>
      </c>
      <c r="U17" s="13">
        <f>T17/3.6</f>
        <v>10.541666666666668</v>
      </c>
      <c r="V17" s="15"/>
      <c r="W17" s="12"/>
      <c r="X17" s="13"/>
      <c r="Y17" s="15"/>
      <c r="Z17" s="12"/>
      <c r="AA17" s="12"/>
      <c r="AB17" s="12"/>
      <c r="AC17" s="16"/>
      <c r="AD17" s="81">
        <v>678.56799999999998</v>
      </c>
      <c r="AE17" s="7">
        <f t="shared" ref="AE17:AE46" si="0">SUM(C17:N17)+$L$47+$O$47</f>
        <v>1.6E-2</v>
      </c>
      <c r="AF17" s="8" t="str">
        <f>IF(AE17=100,"ОК"," ")</f>
        <v xml:space="preserve"> </v>
      </c>
      <c r="AG17" s="9"/>
      <c r="AH17" s="9"/>
      <c r="AI17" s="9"/>
    </row>
    <row r="18" spans="2:35" ht="15.75" x14ac:dyDescent="0.25">
      <c r="B18" s="20">
        <v>2</v>
      </c>
      <c r="C18" s="64">
        <v>95.980999999999995</v>
      </c>
      <c r="D18" s="64">
        <v>2.1678999999999999</v>
      </c>
      <c r="E18" s="64">
        <v>0.67810000000000004</v>
      </c>
      <c r="F18" s="64">
        <v>0.1075</v>
      </c>
      <c r="G18" s="64">
        <v>0.10539999999999999</v>
      </c>
      <c r="H18" s="64">
        <v>1.1000000000000001E-3</v>
      </c>
      <c r="I18" s="64">
        <v>1.9199999999999998E-2</v>
      </c>
      <c r="J18" s="64">
        <v>1.3599999999999999E-2</v>
      </c>
      <c r="K18" s="64">
        <v>7.7000000000000002E-3</v>
      </c>
      <c r="L18" s="64">
        <v>8.3999999999999995E-3</v>
      </c>
      <c r="M18" s="64">
        <v>0.73089999999999999</v>
      </c>
      <c r="N18" s="64">
        <v>0.16320000000000001</v>
      </c>
      <c r="O18" s="65">
        <v>0.69920000000000004</v>
      </c>
      <c r="P18" s="66"/>
      <c r="Q18" s="67">
        <v>34.25</v>
      </c>
      <c r="R18" s="68">
        <f>Q18/3.6</f>
        <v>9.5138888888888893</v>
      </c>
      <c r="S18" s="69"/>
      <c r="T18" s="66">
        <v>37.96</v>
      </c>
      <c r="U18" s="68">
        <f>T18/3.6</f>
        <v>10.544444444444444</v>
      </c>
      <c r="V18" s="70"/>
      <c r="W18" s="66">
        <v>49.83</v>
      </c>
      <c r="X18" s="68">
        <f>W18/3.6</f>
        <v>13.841666666666665</v>
      </c>
      <c r="Y18" s="70">
        <v>-19.8</v>
      </c>
      <c r="Z18" s="12"/>
      <c r="AA18" s="12"/>
      <c r="AB18" s="12"/>
      <c r="AC18" s="16"/>
      <c r="AD18" s="81">
        <v>676.06290000000001</v>
      </c>
      <c r="AE18" s="7">
        <f t="shared" si="0"/>
        <v>100</v>
      </c>
      <c r="AF18" s="8" t="str">
        <f>IF(AE18=100,"ОК"," ")</f>
        <v>ОК</v>
      </c>
      <c r="AG18" s="9"/>
      <c r="AH18" s="9"/>
      <c r="AI18" s="9"/>
    </row>
    <row r="19" spans="2:35" ht="15.75" x14ac:dyDescent="0.25">
      <c r="B19" s="20">
        <v>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20"/>
      <c r="P19" s="14"/>
      <c r="Q19" s="62">
        <v>34.25</v>
      </c>
      <c r="R19" s="13">
        <f t="shared" ref="R19:R24" si="1">Q19/3.6</f>
        <v>9.5138888888888893</v>
      </c>
      <c r="S19" s="14"/>
      <c r="T19" s="12">
        <v>37.96</v>
      </c>
      <c r="U19" s="13">
        <f t="shared" ref="U19:U24" si="2">T19/3.6</f>
        <v>10.544444444444444</v>
      </c>
      <c r="V19" s="15"/>
      <c r="W19" s="12"/>
      <c r="X19" s="13"/>
      <c r="Y19" s="15"/>
      <c r="Z19" s="12"/>
      <c r="AA19" s="12"/>
      <c r="AB19" s="12"/>
      <c r="AC19" s="16"/>
      <c r="AD19" s="81">
        <v>736.70550000000003</v>
      </c>
      <c r="AE19" s="7">
        <f t="shared" si="0"/>
        <v>1.6E-2</v>
      </c>
      <c r="AF19" s="8" t="str">
        <f>IF(AE19=100,"ОК"," ")</f>
        <v xml:space="preserve"> </v>
      </c>
      <c r="AG19" s="9"/>
      <c r="AH19" s="9"/>
      <c r="AI19" s="9"/>
    </row>
    <row r="20" spans="2:35" ht="15.75" x14ac:dyDescent="0.25">
      <c r="B20" s="20">
        <v>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20"/>
      <c r="P20" s="14"/>
      <c r="Q20" s="62">
        <v>34.25</v>
      </c>
      <c r="R20" s="13">
        <f t="shared" si="1"/>
        <v>9.5138888888888893</v>
      </c>
      <c r="S20" s="14"/>
      <c r="T20" s="12">
        <v>37.96</v>
      </c>
      <c r="U20" s="13">
        <f t="shared" si="2"/>
        <v>10.544444444444444</v>
      </c>
      <c r="V20" s="15"/>
      <c r="W20" s="12"/>
      <c r="X20" s="13"/>
      <c r="Y20" s="15"/>
      <c r="Z20" s="12"/>
      <c r="AA20" s="12"/>
      <c r="AB20" s="12"/>
      <c r="AC20" s="16"/>
      <c r="AD20" s="81">
        <v>807.81739999999991</v>
      </c>
      <c r="AE20" s="7">
        <f t="shared" si="0"/>
        <v>1.6E-2</v>
      </c>
      <c r="AF20" s="8" t="str">
        <f t="shared" ref="AF20:AF46" si="3">IF(AE20=100,"ОК"," ")</f>
        <v xml:space="preserve"> </v>
      </c>
      <c r="AG20" s="9"/>
      <c r="AH20" s="9"/>
      <c r="AI20" s="9"/>
    </row>
    <row r="21" spans="2:35" ht="15.75" x14ac:dyDescent="0.25">
      <c r="B21" s="20">
        <v>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20"/>
      <c r="P21" s="14"/>
      <c r="Q21" s="62">
        <v>34.25</v>
      </c>
      <c r="R21" s="13">
        <f t="shared" si="1"/>
        <v>9.5138888888888893</v>
      </c>
      <c r="S21" s="14"/>
      <c r="T21" s="12">
        <v>37.96</v>
      </c>
      <c r="U21" s="13">
        <f t="shared" si="2"/>
        <v>10.544444444444444</v>
      </c>
      <c r="V21" s="15"/>
      <c r="W21" s="12"/>
      <c r="X21" s="13"/>
      <c r="Y21" s="15"/>
      <c r="Z21" s="12"/>
      <c r="AA21" s="12"/>
      <c r="AB21" s="12"/>
      <c r="AC21" s="16"/>
      <c r="AD21" s="81">
        <v>856.63310000000001</v>
      </c>
      <c r="AE21" s="7">
        <f t="shared" si="0"/>
        <v>1.6E-2</v>
      </c>
      <c r="AF21" s="8" t="str">
        <f t="shared" si="3"/>
        <v xml:space="preserve"> </v>
      </c>
      <c r="AG21" s="9"/>
      <c r="AH21" s="9"/>
      <c r="AI21" s="9"/>
    </row>
    <row r="22" spans="2:35" ht="15.75" x14ac:dyDescent="0.25">
      <c r="B22" s="20">
        <v>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20"/>
      <c r="P22" s="14"/>
      <c r="Q22" s="62">
        <v>34.25</v>
      </c>
      <c r="R22" s="13">
        <f t="shared" si="1"/>
        <v>9.5138888888888893</v>
      </c>
      <c r="S22" s="14"/>
      <c r="T22" s="12">
        <v>37.96</v>
      </c>
      <c r="U22" s="13">
        <f t="shared" si="2"/>
        <v>10.544444444444444</v>
      </c>
      <c r="V22" s="15"/>
      <c r="W22" s="12"/>
      <c r="X22" s="13"/>
      <c r="Y22" s="15"/>
      <c r="Z22" s="12"/>
      <c r="AA22" s="12"/>
      <c r="AB22" s="12"/>
      <c r="AC22" s="16"/>
      <c r="AD22" s="81">
        <v>738.51589999999987</v>
      </c>
      <c r="AE22" s="7">
        <f t="shared" si="0"/>
        <v>1.6E-2</v>
      </c>
      <c r="AF22" s="8" t="str">
        <f t="shared" si="3"/>
        <v xml:space="preserve"> </v>
      </c>
      <c r="AG22" s="9"/>
      <c r="AH22" s="9"/>
      <c r="AI22" s="9"/>
    </row>
    <row r="23" spans="2:35" ht="15.75" x14ac:dyDescent="0.25">
      <c r="B23" s="20">
        <v>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20"/>
      <c r="P23" s="14"/>
      <c r="Q23" s="62">
        <v>34.25</v>
      </c>
      <c r="R23" s="13">
        <f t="shared" si="1"/>
        <v>9.5138888888888893</v>
      </c>
      <c r="S23" s="14"/>
      <c r="T23" s="12">
        <v>37.96</v>
      </c>
      <c r="U23" s="13">
        <f t="shared" si="2"/>
        <v>10.544444444444444</v>
      </c>
      <c r="V23" s="15"/>
      <c r="W23" s="12"/>
      <c r="X23" s="13"/>
      <c r="Y23" s="15"/>
      <c r="Z23" s="12"/>
      <c r="AA23" s="12"/>
      <c r="AB23" s="12"/>
      <c r="AC23" s="16"/>
      <c r="AD23" s="81">
        <v>699.20500000000004</v>
      </c>
      <c r="AE23" s="7">
        <f t="shared" si="0"/>
        <v>1.6E-2</v>
      </c>
      <c r="AF23" s="8" t="str">
        <f t="shared" si="3"/>
        <v xml:space="preserve"> </v>
      </c>
      <c r="AG23" s="9"/>
      <c r="AH23" s="9"/>
      <c r="AI23" s="9"/>
    </row>
    <row r="24" spans="2:35" ht="15.75" x14ac:dyDescent="0.25">
      <c r="B24" s="20">
        <v>8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20"/>
      <c r="P24" s="14"/>
      <c r="Q24" s="62">
        <v>34.25</v>
      </c>
      <c r="R24" s="13">
        <f t="shared" si="1"/>
        <v>9.5138888888888893</v>
      </c>
      <c r="S24" s="14"/>
      <c r="T24" s="12">
        <v>37.96</v>
      </c>
      <c r="U24" s="13">
        <f t="shared" si="2"/>
        <v>10.544444444444444</v>
      </c>
      <c r="V24" s="15"/>
      <c r="W24" s="12"/>
      <c r="X24" s="13"/>
      <c r="Y24" s="15"/>
      <c r="Z24" s="12"/>
      <c r="AA24" s="12"/>
      <c r="AB24" s="12"/>
      <c r="AC24" s="16"/>
      <c r="AD24" s="81">
        <v>694.74649999999997</v>
      </c>
      <c r="AE24" s="7">
        <f t="shared" si="0"/>
        <v>1.6E-2</v>
      </c>
      <c r="AF24" s="8" t="str">
        <f t="shared" si="3"/>
        <v xml:space="preserve"> </v>
      </c>
      <c r="AG24" s="9"/>
      <c r="AH24" s="9"/>
      <c r="AI24" s="9"/>
    </row>
    <row r="25" spans="2:35" ht="15.75" x14ac:dyDescent="0.25">
      <c r="B25" s="20">
        <v>9</v>
      </c>
      <c r="C25" s="64">
        <v>95.946200000000005</v>
      </c>
      <c r="D25" s="64">
        <v>2.2067000000000001</v>
      </c>
      <c r="E25" s="64">
        <v>0.68610000000000004</v>
      </c>
      <c r="F25" s="64">
        <v>0.1057</v>
      </c>
      <c r="G25" s="64">
        <v>0.1045</v>
      </c>
      <c r="H25" s="64">
        <v>5.9999999999999995E-4</v>
      </c>
      <c r="I25" s="64">
        <v>1.9099999999999999E-2</v>
      </c>
      <c r="J25" s="64">
        <v>1.3599999999999999E-2</v>
      </c>
      <c r="K25" s="64">
        <v>5.1000000000000004E-3</v>
      </c>
      <c r="L25" s="64">
        <v>8.6999999999999994E-3</v>
      </c>
      <c r="M25" s="64">
        <v>0.7228</v>
      </c>
      <c r="N25" s="64">
        <v>0.16470000000000001</v>
      </c>
      <c r="O25" s="65">
        <v>0.69930000000000003</v>
      </c>
      <c r="P25" s="69"/>
      <c r="Q25" s="66">
        <v>34.26</v>
      </c>
      <c r="R25" s="68">
        <f>Q25/3.6</f>
        <v>9.5166666666666657</v>
      </c>
      <c r="S25" s="69"/>
      <c r="T25" s="66">
        <v>37.979999999999997</v>
      </c>
      <c r="U25" s="68">
        <f>T25/3.6</f>
        <v>10.549999999999999</v>
      </c>
      <c r="V25" s="70"/>
      <c r="W25" s="66">
        <v>49.84</v>
      </c>
      <c r="X25" s="68">
        <f>W25/3.6</f>
        <v>13.844444444444445</v>
      </c>
      <c r="Y25" s="70">
        <v>-17.100000000000001</v>
      </c>
      <c r="Z25" s="66" t="s">
        <v>63</v>
      </c>
      <c r="AA25" s="66"/>
      <c r="AB25" s="66"/>
      <c r="AC25" s="71">
        <v>0</v>
      </c>
      <c r="AD25" s="81">
        <v>730.70760000000007</v>
      </c>
      <c r="AE25" s="7">
        <f t="shared" si="0"/>
        <v>99.999800000000008</v>
      </c>
      <c r="AF25" s="8" t="str">
        <f t="shared" si="3"/>
        <v xml:space="preserve"> </v>
      </c>
      <c r="AG25" s="9"/>
      <c r="AH25" s="9"/>
      <c r="AI25" s="9"/>
    </row>
    <row r="26" spans="2:35" ht="15.75" x14ac:dyDescent="0.25">
      <c r="B26" s="20">
        <v>10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20"/>
      <c r="P26" s="14"/>
      <c r="Q26" s="12">
        <v>34.26</v>
      </c>
      <c r="R26" s="13">
        <f t="shared" ref="R26:R31" si="4">Q26/3.6</f>
        <v>9.5166666666666657</v>
      </c>
      <c r="S26" s="14"/>
      <c r="T26" s="12">
        <v>37.979999999999997</v>
      </c>
      <c r="U26" s="13">
        <f t="shared" ref="U26:U31" si="5">T26/3.6</f>
        <v>10.549999999999999</v>
      </c>
      <c r="V26" s="15"/>
      <c r="W26" s="12"/>
      <c r="X26" s="13"/>
      <c r="Y26" s="15"/>
      <c r="Z26" s="12"/>
      <c r="AA26" s="66">
        <v>0.183</v>
      </c>
      <c r="AB26" s="66">
        <v>9.6000000000000002E-2</v>
      </c>
      <c r="AC26" s="71"/>
      <c r="AD26" s="81">
        <v>802.2014999999999</v>
      </c>
      <c r="AE26" s="7">
        <f t="shared" si="0"/>
        <v>1.6E-2</v>
      </c>
      <c r="AF26" s="8" t="str">
        <f t="shared" si="3"/>
        <v xml:space="preserve"> </v>
      </c>
      <c r="AG26" s="9"/>
      <c r="AH26" s="9"/>
      <c r="AI26" s="9"/>
    </row>
    <row r="27" spans="2:35" ht="15.75" x14ac:dyDescent="0.25">
      <c r="B27" s="20">
        <v>11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20"/>
      <c r="P27" s="14"/>
      <c r="Q27" s="12">
        <v>34.26</v>
      </c>
      <c r="R27" s="13">
        <f t="shared" si="4"/>
        <v>9.5166666666666657</v>
      </c>
      <c r="S27" s="14"/>
      <c r="T27" s="12">
        <v>37.979999999999997</v>
      </c>
      <c r="U27" s="13">
        <f t="shared" si="5"/>
        <v>10.549999999999999</v>
      </c>
      <c r="V27" s="15"/>
      <c r="W27" s="12"/>
      <c r="X27" s="13"/>
      <c r="Y27" s="15"/>
      <c r="Z27" s="12"/>
      <c r="AA27" s="12"/>
      <c r="AB27" s="12"/>
      <c r="AC27" s="16"/>
      <c r="AD27" s="81">
        <v>816.72759999999994</v>
      </c>
      <c r="AE27" s="7">
        <f t="shared" si="0"/>
        <v>1.6E-2</v>
      </c>
      <c r="AF27" s="8" t="str">
        <f t="shared" si="3"/>
        <v xml:space="preserve"> </v>
      </c>
      <c r="AG27" s="9"/>
      <c r="AH27" s="9"/>
      <c r="AI27" s="9"/>
    </row>
    <row r="28" spans="2:35" ht="15.75" x14ac:dyDescent="0.25">
      <c r="B28" s="20">
        <v>12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20"/>
      <c r="P28" s="14"/>
      <c r="Q28" s="12">
        <v>34.26</v>
      </c>
      <c r="R28" s="13">
        <f t="shared" si="4"/>
        <v>9.5166666666666657</v>
      </c>
      <c r="S28" s="14"/>
      <c r="T28" s="12">
        <v>37.979999999999997</v>
      </c>
      <c r="U28" s="13">
        <f t="shared" si="5"/>
        <v>10.549999999999999</v>
      </c>
      <c r="V28" s="15"/>
      <c r="W28" s="12"/>
      <c r="X28" s="13"/>
      <c r="Y28" s="15"/>
      <c r="Z28" s="12"/>
      <c r="AA28" s="12"/>
      <c r="AB28" s="12"/>
      <c r="AC28" s="16"/>
      <c r="AD28" s="81">
        <v>898.39230000000009</v>
      </c>
      <c r="AE28" s="7">
        <f t="shared" si="0"/>
        <v>1.6E-2</v>
      </c>
      <c r="AF28" s="8" t="str">
        <f t="shared" si="3"/>
        <v xml:space="preserve"> </v>
      </c>
      <c r="AG28" s="9"/>
      <c r="AH28" s="9"/>
      <c r="AI28" s="9"/>
    </row>
    <row r="29" spans="2:35" ht="15.75" x14ac:dyDescent="0.25">
      <c r="B29" s="20">
        <v>13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20"/>
      <c r="P29" s="14"/>
      <c r="Q29" s="12">
        <v>34.26</v>
      </c>
      <c r="R29" s="13">
        <f t="shared" si="4"/>
        <v>9.5166666666666657</v>
      </c>
      <c r="S29" s="14"/>
      <c r="T29" s="12">
        <v>37.979999999999997</v>
      </c>
      <c r="U29" s="13">
        <f t="shared" si="5"/>
        <v>10.549999999999999</v>
      </c>
      <c r="V29" s="15"/>
      <c r="W29" s="12"/>
      <c r="X29" s="13"/>
      <c r="Y29" s="15"/>
      <c r="Z29" s="12"/>
      <c r="AA29" s="12"/>
      <c r="AB29" s="12"/>
      <c r="AC29" s="16"/>
      <c r="AD29" s="81">
        <v>971.71810000000005</v>
      </c>
      <c r="AE29" s="7">
        <f t="shared" si="0"/>
        <v>1.6E-2</v>
      </c>
      <c r="AF29" s="8" t="str">
        <f t="shared" si="3"/>
        <v xml:space="preserve"> </v>
      </c>
      <c r="AG29" s="9"/>
      <c r="AH29" s="9"/>
      <c r="AI29" s="9"/>
    </row>
    <row r="30" spans="2:35" ht="15.75" x14ac:dyDescent="0.25">
      <c r="B30" s="20">
        <v>14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20"/>
      <c r="P30" s="14"/>
      <c r="Q30" s="12">
        <v>34.26</v>
      </c>
      <c r="R30" s="13">
        <f t="shared" si="4"/>
        <v>9.5166666666666657</v>
      </c>
      <c r="S30" s="14"/>
      <c r="T30" s="12">
        <v>37.979999999999997</v>
      </c>
      <c r="U30" s="13">
        <f t="shared" si="5"/>
        <v>10.549999999999999</v>
      </c>
      <c r="V30" s="15"/>
      <c r="W30" s="12"/>
      <c r="X30" s="13"/>
      <c r="Y30" s="15"/>
      <c r="Z30" s="12"/>
      <c r="AA30" s="12"/>
      <c r="AB30" s="12"/>
      <c r="AC30" s="16"/>
      <c r="AD30" s="81">
        <v>967.00289999999995</v>
      </c>
      <c r="AE30" s="7">
        <f t="shared" si="0"/>
        <v>1.6E-2</v>
      </c>
      <c r="AF30" s="8" t="str">
        <f t="shared" si="3"/>
        <v xml:space="preserve"> </v>
      </c>
      <c r="AG30" s="9"/>
      <c r="AH30" s="9"/>
      <c r="AI30" s="9"/>
    </row>
    <row r="31" spans="2:35" ht="15.75" x14ac:dyDescent="0.25">
      <c r="B31" s="20">
        <v>15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20"/>
      <c r="P31" s="14"/>
      <c r="Q31" s="12">
        <v>34.26</v>
      </c>
      <c r="R31" s="13">
        <f t="shared" si="4"/>
        <v>9.5166666666666657</v>
      </c>
      <c r="S31" s="14"/>
      <c r="T31" s="12">
        <v>37.979999999999997</v>
      </c>
      <c r="U31" s="13">
        <f t="shared" si="5"/>
        <v>10.549999999999999</v>
      </c>
      <c r="V31" s="15"/>
      <c r="W31" s="12"/>
      <c r="X31" s="13"/>
      <c r="Y31" s="15"/>
      <c r="Z31" s="12"/>
      <c r="AA31" s="12"/>
      <c r="AB31" s="12"/>
      <c r="AC31" s="16"/>
      <c r="AD31" s="81">
        <v>997.0062999999999</v>
      </c>
      <c r="AE31" s="7">
        <f t="shared" si="0"/>
        <v>1.6E-2</v>
      </c>
      <c r="AF31" s="8" t="str">
        <f t="shared" si="3"/>
        <v xml:space="preserve"> </v>
      </c>
      <c r="AG31" s="9"/>
      <c r="AH31" s="9"/>
      <c r="AI31" s="9"/>
    </row>
    <row r="32" spans="2:35" ht="15.75" x14ac:dyDescent="0.25">
      <c r="B32" s="20">
        <v>16</v>
      </c>
      <c r="C32" s="64">
        <v>96.061300000000003</v>
      </c>
      <c r="D32" s="64">
        <v>2.1179999999999999</v>
      </c>
      <c r="E32" s="64">
        <v>0.6573</v>
      </c>
      <c r="F32" s="64">
        <v>0.1033</v>
      </c>
      <c r="G32" s="64">
        <v>0.1009</v>
      </c>
      <c r="H32" s="64">
        <v>4.0000000000000002E-4</v>
      </c>
      <c r="I32" s="64">
        <v>1.9599999999999999E-2</v>
      </c>
      <c r="J32" s="64">
        <v>1.24E-2</v>
      </c>
      <c r="K32" s="64">
        <v>4.7000000000000002E-3</v>
      </c>
      <c r="L32" s="64">
        <v>8.6999999999999994E-3</v>
      </c>
      <c r="M32" s="64">
        <v>0.74180000000000001</v>
      </c>
      <c r="N32" s="64">
        <v>0.15579999999999999</v>
      </c>
      <c r="O32" s="65">
        <v>0.69830000000000003</v>
      </c>
      <c r="P32" s="69"/>
      <c r="Q32" s="66">
        <v>34.21</v>
      </c>
      <c r="R32" s="68">
        <f>Q32/3.6</f>
        <v>9.5027777777777782</v>
      </c>
      <c r="S32" s="69"/>
      <c r="T32" s="66">
        <v>37.92</v>
      </c>
      <c r="U32" s="68">
        <f>T32/3.6</f>
        <v>10.533333333333333</v>
      </c>
      <c r="V32" s="70"/>
      <c r="W32" s="66">
        <v>49.81</v>
      </c>
      <c r="X32" s="68">
        <f>W32/3.6</f>
        <v>13.836111111111112</v>
      </c>
      <c r="Y32" s="72">
        <v>-16</v>
      </c>
      <c r="Z32" s="12"/>
      <c r="AA32" s="12"/>
      <c r="AB32" s="12"/>
      <c r="AC32" s="16"/>
      <c r="AD32" s="81">
        <v>1010.5850999999999</v>
      </c>
      <c r="AE32" s="7">
        <f t="shared" si="0"/>
        <v>100.00020000000001</v>
      </c>
      <c r="AF32" s="8" t="str">
        <f t="shared" si="3"/>
        <v xml:space="preserve"> </v>
      </c>
      <c r="AG32" s="9"/>
      <c r="AH32" s="9"/>
      <c r="AI32" s="9"/>
    </row>
    <row r="33" spans="2:35" ht="15.75" x14ac:dyDescent="0.25">
      <c r="B33" s="20">
        <v>17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20"/>
      <c r="P33" s="14"/>
      <c r="Q33" s="12">
        <v>34.21</v>
      </c>
      <c r="R33" s="13">
        <f t="shared" ref="R33:R38" si="6">Q33/3.6</f>
        <v>9.5027777777777782</v>
      </c>
      <c r="S33" s="14"/>
      <c r="T33" s="12">
        <v>37.92</v>
      </c>
      <c r="U33" s="13">
        <f t="shared" ref="U33:U38" si="7">T33/3.6</f>
        <v>10.533333333333333</v>
      </c>
      <c r="V33" s="15"/>
      <c r="W33" s="12"/>
      <c r="X33" s="13"/>
      <c r="Y33" s="15"/>
      <c r="Z33" s="12"/>
      <c r="AA33" s="12"/>
      <c r="AB33" s="12"/>
      <c r="AC33" s="16"/>
      <c r="AD33" s="81">
        <v>990.88729999999998</v>
      </c>
      <c r="AE33" s="7">
        <f t="shared" si="0"/>
        <v>1.6E-2</v>
      </c>
      <c r="AF33" s="8" t="str">
        <f t="shared" si="3"/>
        <v xml:space="preserve"> </v>
      </c>
      <c r="AG33" s="9"/>
      <c r="AH33" s="9"/>
      <c r="AI33" s="9"/>
    </row>
    <row r="34" spans="2:35" ht="15.75" x14ac:dyDescent="0.25">
      <c r="B34" s="20">
        <v>18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20"/>
      <c r="P34" s="14"/>
      <c r="Q34" s="12">
        <v>34.21</v>
      </c>
      <c r="R34" s="13">
        <f t="shared" si="6"/>
        <v>9.5027777777777782</v>
      </c>
      <c r="S34" s="14"/>
      <c r="T34" s="12">
        <v>37.92</v>
      </c>
      <c r="U34" s="13">
        <f t="shared" si="7"/>
        <v>10.533333333333333</v>
      </c>
      <c r="V34" s="15"/>
      <c r="W34" s="12"/>
      <c r="X34" s="13"/>
      <c r="Y34" s="15"/>
      <c r="Z34" s="12"/>
      <c r="AA34" s="12"/>
      <c r="AB34" s="12"/>
      <c r="AC34" s="16"/>
      <c r="AD34" s="81">
        <v>858.5782999999999</v>
      </c>
      <c r="AE34" s="7">
        <f t="shared" si="0"/>
        <v>1.6E-2</v>
      </c>
      <c r="AF34" s="8" t="str">
        <f t="shared" si="3"/>
        <v xml:space="preserve"> </v>
      </c>
      <c r="AG34" s="9"/>
      <c r="AH34" s="9"/>
      <c r="AI34" s="9"/>
    </row>
    <row r="35" spans="2:35" ht="15.75" x14ac:dyDescent="0.25">
      <c r="B35" s="20">
        <v>19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20"/>
      <c r="P35" s="14"/>
      <c r="Q35" s="12">
        <v>34.21</v>
      </c>
      <c r="R35" s="13">
        <f t="shared" si="6"/>
        <v>9.5027777777777782</v>
      </c>
      <c r="S35" s="14"/>
      <c r="T35" s="12">
        <v>37.92</v>
      </c>
      <c r="U35" s="13">
        <f t="shared" si="7"/>
        <v>10.533333333333333</v>
      </c>
      <c r="V35" s="15"/>
      <c r="W35" s="12"/>
      <c r="X35" s="13"/>
      <c r="Y35" s="15"/>
      <c r="Z35" s="12"/>
      <c r="AA35" s="12"/>
      <c r="AB35" s="12"/>
      <c r="AC35" s="16"/>
      <c r="AD35" s="82">
        <v>770.07399999999996</v>
      </c>
      <c r="AE35" s="7">
        <f t="shared" si="0"/>
        <v>1.6E-2</v>
      </c>
      <c r="AF35" s="8" t="str">
        <f t="shared" si="3"/>
        <v xml:space="preserve"> </v>
      </c>
      <c r="AG35" s="9"/>
      <c r="AH35" s="9"/>
      <c r="AI35" s="9"/>
    </row>
    <row r="36" spans="2:35" ht="15.75" x14ac:dyDescent="0.25">
      <c r="B36" s="20">
        <v>20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20"/>
      <c r="P36" s="14"/>
      <c r="Q36" s="12">
        <v>34.21</v>
      </c>
      <c r="R36" s="13">
        <f t="shared" si="6"/>
        <v>9.5027777777777782</v>
      </c>
      <c r="S36" s="14"/>
      <c r="T36" s="12">
        <v>37.92</v>
      </c>
      <c r="U36" s="13">
        <f t="shared" si="7"/>
        <v>10.533333333333333</v>
      </c>
      <c r="V36" s="15"/>
      <c r="W36" s="12"/>
      <c r="X36" s="13"/>
      <c r="Y36" s="15"/>
      <c r="Z36" s="12"/>
      <c r="AA36" s="12"/>
      <c r="AB36" s="12"/>
      <c r="AC36" s="16"/>
      <c r="AD36" s="81">
        <v>710.48270000000002</v>
      </c>
      <c r="AE36" s="7">
        <f t="shared" si="0"/>
        <v>1.6E-2</v>
      </c>
      <c r="AF36" s="8" t="str">
        <f t="shared" si="3"/>
        <v xml:space="preserve"> </v>
      </c>
      <c r="AG36" s="9"/>
      <c r="AH36" s="9"/>
      <c r="AI36" s="9"/>
    </row>
    <row r="37" spans="2:35" ht="15.75" x14ac:dyDescent="0.25">
      <c r="B37" s="20">
        <v>21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20"/>
      <c r="P37" s="14"/>
      <c r="Q37" s="12">
        <v>34.21</v>
      </c>
      <c r="R37" s="13">
        <f t="shared" si="6"/>
        <v>9.5027777777777782</v>
      </c>
      <c r="S37" s="14"/>
      <c r="T37" s="12">
        <v>37.92</v>
      </c>
      <c r="U37" s="13">
        <f t="shared" si="7"/>
        <v>10.533333333333333</v>
      </c>
      <c r="V37" s="15"/>
      <c r="W37" s="12"/>
      <c r="X37" s="13"/>
      <c r="Y37" s="15"/>
      <c r="Z37" s="12"/>
      <c r="AA37" s="12"/>
      <c r="AB37" s="12"/>
      <c r="AC37" s="16"/>
      <c r="AD37" s="81">
        <v>743.04950000000008</v>
      </c>
      <c r="AE37" s="7">
        <f t="shared" si="0"/>
        <v>1.6E-2</v>
      </c>
      <c r="AF37" s="8" t="str">
        <f t="shared" si="3"/>
        <v xml:space="preserve"> </v>
      </c>
      <c r="AG37" s="9"/>
      <c r="AH37" s="9"/>
      <c r="AI37" s="9"/>
    </row>
    <row r="38" spans="2:35" ht="15.75" x14ac:dyDescent="0.25">
      <c r="B38" s="20">
        <v>22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20"/>
      <c r="P38" s="14"/>
      <c r="Q38" s="12">
        <v>34.21</v>
      </c>
      <c r="R38" s="13">
        <f t="shared" si="6"/>
        <v>9.5027777777777782</v>
      </c>
      <c r="S38" s="14"/>
      <c r="T38" s="12">
        <v>37.92</v>
      </c>
      <c r="U38" s="13">
        <f t="shared" si="7"/>
        <v>10.533333333333333</v>
      </c>
      <c r="V38" s="15"/>
      <c r="W38" s="12"/>
      <c r="X38" s="13"/>
      <c r="Y38" s="15"/>
      <c r="Z38" s="12"/>
      <c r="AA38" s="12"/>
      <c r="AB38" s="12"/>
      <c r="AC38" s="16"/>
      <c r="AD38" s="81">
        <v>786.61760000000004</v>
      </c>
      <c r="AE38" s="7">
        <f t="shared" si="0"/>
        <v>1.6E-2</v>
      </c>
      <c r="AF38" s="8" t="str">
        <f t="shared" si="3"/>
        <v xml:space="preserve"> </v>
      </c>
      <c r="AG38" s="9"/>
      <c r="AH38" s="9"/>
      <c r="AI38" s="9"/>
    </row>
    <row r="39" spans="2:35" ht="15.75" x14ac:dyDescent="0.25">
      <c r="B39" s="20">
        <v>23</v>
      </c>
      <c r="C39" s="64">
        <v>95.990499999999997</v>
      </c>
      <c r="D39" s="64">
        <v>2.1682000000000001</v>
      </c>
      <c r="E39" s="64">
        <v>0.67949999999999999</v>
      </c>
      <c r="F39" s="64">
        <v>0.1076</v>
      </c>
      <c r="G39" s="64">
        <v>0.10589999999999999</v>
      </c>
      <c r="H39" s="64">
        <v>5.9999999999999995E-4</v>
      </c>
      <c r="I39" s="64">
        <v>2.1000000000000001E-2</v>
      </c>
      <c r="J39" s="64">
        <v>1.61E-2</v>
      </c>
      <c r="K39" s="64">
        <v>1.0500000000000001E-2</v>
      </c>
      <c r="L39" s="64">
        <v>8.8999999999999999E-3</v>
      </c>
      <c r="M39" s="64">
        <v>0.71760000000000002</v>
      </c>
      <c r="N39" s="64">
        <v>0.15770000000000001</v>
      </c>
      <c r="O39" s="65">
        <v>0.69920000000000004</v>
      </c>
      <c r="P39" s="69"/>
      <c r="Q39" s="66">
        <v>34.270000000000003</v>
      </c>
      <c r="R39" s="68">
        <f>Q39/3.6</f>
        <v>9.5194444444444457</v>
      </c>
      <c r="S39" s="69"/>
      <c r="T39" s="66">
        <v>37.979999999999997</v>
      </c>
      <c r="U39" s="68">
        <f>T39/3.6</f>
        <v>10.549999999999999</v>
      </c>
      <c r="V39" s="70"/>
      <c r="W39" s="66">
        <v>49.85</v>
      </c>
      <c r="X39" s="68">
        <f>W39/3.6</f>
        <v>13.847222222222221</v>
      </c>
      <c r="Y39" s="70">
        <v>-12.2</v>
      </c>
      <c r="Z39" s="66" t="s">
        <v>63</v>
      </c>
      <c r="AA39" s="66"/>
      <c r="AB39" s="66"/>
      <c r="AC39" s="71">
        <v>0</v>
      </c>
      <c r="AD39" s="81">
        <v>856.09190000000001</v>
      </c>
      <c r="AE39" s="7">
        <f t="shared" si="0"/>
        <v>100.00010000000002</v>
      </c>
      <c r="AF39" s="8" t="str">
        <f>IF(AE39=100,"ОК"," ")</f>
        <v xml:space="preserve"> </v>
      </c>
      <c r="AG39" s="9"/>
      <c r="AH39" s="9"/>
      <c r="AI39" s="9"/>
    </row>
    <row r="40" spans="2:35" ht="15.75" x14ac:dyDescent="0.25">
      <c r="B40" s="20">
        <v>24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20"/>
      <c r="P40" s="14"/>
      <c r="Q40" s="12">
        <v>34.270000000000003</v>
      </c>
      <c r="R40" s="13">
        <f t="shared" ref="R40:R45" si="8">Q40/3.6</f>
        <v>9.5194444444444457</v>
      </c>
      <c r="S40" s="14"/>
      <c r="T40" s="12">
        <v>37.979999999999997</v>
      </c>
      <c r="U40" s="13">
        <f t="shared" ref="U40:U45" si="9">T40/3.6</f>
        <v>10.549999999999999</v>
      </c>
      <c r="V40" s="15"/>
      <c r="W40" s="12"/>
      <c r="X40" s="13"/>
      <c r="Y40" s="15"/>
      <c r="Z40" s="12"/>
      <c r="AA40" s="79">
        <v>0.13</v>
      </c>
      <c r="AB40" s="66">
        <v>0.14899999999999999</v>
      </c>
      <c r="AC40" s="80"/>
      <c r="AD40" s="81">
        <v>912.55560000000003</v>
      </c>
      <c r="AE40" s="7">
        <f t="shared" si="0"/>
        <v>1.6E-2</v>
      </c>
      <c r="AF40" s="8" t="str">
        <f t="shared" si="3"/>
        <v xml:space="preserve"> </v>
      </c>
      <c r="AG40" s="9"/>
      <c r="AH40" s="9"/>
      <c r="AI40" s="9"/>
    </row>
    <row r="41" spans="2:35" ht="15.75" x14ac:dyDescent="0.25">
      <c r="B41" s="20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20"/>
      <c r="P41" s="14"/>
      <c r="Q41" s="12">
        <v>34.270000000000003</v>
      </c>
      <c r="R41" s="13">
        <f t="shared" si="8"/>
        <v>9.5194444444444457</v>
      </c>
      <c r="S41" s="14"/>
      <c r="T41" s="12">
        <v>37.979999999999997</v>
      </c>
      <c r="U41" s="13">
        <f t="shared" si="9"/>
        <v>10.549999999999999</v>
      </c>
      <c r="V41" s="15"/>
      <c r="W41" s="12"/>
      <c r="X41" s="13"/>
      <c r="Y41" s="15"/>
      <c r="Z41" s="12"/>
      <c r="AA41" s="12"/>
      <c r="AB41" s="12"/>
      <c r="AC41" s="16"/>
      <c r="AD41" s="81">
        <v>910.61879999999996</v>
      </c>
      <c r="AE41" s="7">
        <f t="shared" si="0"/>
        <v>1.6E-2</v>
      </c>
      <c r="AF41" s="8" t="str">
        <f t="shared" si="3"/>
        <v xml:space="preserve"> </v>
      </c>
      <c r="AG41" s="9"/>
      <c r="AH41" s="9"/>
      <c r="AI41" s="9"/>
    </row>
    <row r="42" spans="2:35" ht="15.75" x14ac:dyDescent="0.25">
      <c r="B42" s="20">
        <v>26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20"/>
      <c r="P42" s="14"/>
      <c r="Q42" s="12">
        <v>34.270000000000003</v>
      </c>
      <c r="R42" s="13">
        <f t="shared" si="8"/>
        <v>9.5194444444444457</v>
      </c>
      <c r="S42" s="14"/>
      <c r="T42" s="12">
        <v>37.979999999999997</v>
      </c>
      <c r="U42" s="13">
        <f t="shared" si="9"/>
        <v>10.549999999999999</v>
      </c>
      <c r="V42" s="15"/>
      <c r="W42" s="12"/>
      <c r="X42" s="13"/>
      <c r="Y42" s="15"/>
      <c r="Z42" s="12"/>
      <c r="AA42" s="12"/>
      <c r="AB42" s="12"/>
      <c r="AC42" s="16"/>
      <c r="AD42" s="81">
        <v>902.73540000000003</v>
      </c>
      <c r="AE42" s="7">
        <f t="shared" si="0"/>
        <v>1.6E-2</v>
      </c>
      <c r="AF42" s="8" t="str">
        <f t="shared" si="3"/>
        <v xml:space="preserve"> </v>
      </c>
      <c r="AG42" s="9"/>
      <c r="AH42" s="9"/>
      <c r="AI42" s="9"/>
    </row>
    <row r="43" spans="2:35" ht="15.75" x14ac:dyDescent="0.25">
      <c r="B43" s="20">
        <v>27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20"/>
      <c r="P43" s="14"/>
      <c r="Q43" s="12">
        <v>34.270000000000003</v>
      </c>
      <c r="R43" s="13">
        <f t="shared" si="8"/>
        <v>9.5194444444444457</v>
      </c>
      <c r="S43" s="14"/>
      <c r="T43" s="12">
        <v>37.979999999999997</v>
      </c>
      <c r="U43" s="13">
        <f t="shared" si="9"/>
        <v>10.549999999999999</v>
      </c>
      <c r="V43" s="15"/>
      <c r="W43" s="12"/>
      <c r="X43" s="13"/>
      <c r="Y43" s="15"/>
      <c r="Z43" s="12"/>
      <c r="AA43" s="12"/>
      <c r="AB43" s="12"/>
      <c r="AC43" s="17"/>
      <c r="AD43" s="81">
        <v>883.30470000000003</v>
      </c>
      <c r="AE43" s="7">
        <f t="shared" si="0"/>
        <v>1.6E-2</v>
      </c>
      <c r="AF43" s="8" t="str">
        <f t="shared" si="3"/>
        <v xml:space="preserve"> </v>
      </c>
      <c r="AG43" s="9"/>
      <c r="AH43" s="9"/>
      <c r="AI43" s="9"/>
    </row>
    <row r="44" spans="2:35" ht="15.75" x14ac:dyDescent="0.25">
      <c r="B44" s="20">
        <v>28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0"/>
      <c r="P44" s="14"/>
      <c r="Q44" s="12">
        <v>34.270000000000003</v>
      </c>
      <c r="R44" s="13">
        <f t="shared" si="8"/>
        <v>9.5194444444444457</v>
      </c>
      <c r="S44" s="14"/>
      <c r="T44" s="12">
        <v>37.979999999999997</v>
      </c>
      <c r="U44" s="13">
        <f t="shared" si="9"/>
        <v>10.549999999999999</v>
      </c>
      <c r="V44" s="15"/>
      <c r="W44" s="12"/>
      <c r="X44" s="13"/>
      <c r="Y44" s="15"/>
      <c r="Z44" s="12"/>
      <c r="AA44" s="12"/>
      <c r="AB44" s="12"/>
      <c r="AC44" s="16"/>
      <c r="AD44" s="81">
        <v>984.46510000000001</v>
      </c>
      <c r="AE44" s="7">
        <f t="shared" si="0"/>
        <v>1.6E-2</v>
      </c>
      <c r="AF44" s="8" t="str">
        <f t="shared" si="3"/>
        <v xml:space="preserve"> </v>
      </c>
      <c r="AG44" s="9"/>
      <c r="AH44" s="9"/>
      <c r="AI44" s="9"/>
    </row>
    <row r="45" spans="2:35" ht="15.75" x14ac:dyDescent="0.25">
      <c r="B45" s="20">
        <v>29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20"/>
      <c r="P45" s="14"/>
      <c r="Q45" s="12">
        <v>34.270000000000003</v>
      </c>
      <c r="R45" s="13">
        <f t="shared" si="8"/>
        <v>9.5194444444444457</v>
      </c>
      <c r="S45" s="14"/>
      <c r="T45" s="12">
        <v>37.979999999999997</v>
      </c>
      <c r="U45" s="13">
        <f t="shared" si="9"/>
        <v>10.549999999999999</v>
      </c>
      <c r="V45" s="15"/>
      <c r="W45" s="12"/>
      <c r="X45" s="13"/>
      <c r="Y45" s="15"/>
      <c r="Z45" s="12"/>
      <c r="AA45" s="12"/>
      <c r="AB45" s="12"/>
      <c r="AC45" s="16"/>
      <c r="AD45" s="81">
        <v>1082.8531</v>
      </c>
      <c r="AE45" s="7">
        <f t="shared" si="0"/>
        <v>1.6E-2</v>
      </c>
      <c r="AF45" s="8" t="str">
        <f t="shared" si="3"/>
        <v xml:space="preserve"> </v>
      </c>
      <c r="AG45" s="9"/>
      <c r="AH45" s="9"/>
      <c r="AI45" s="9"/>
    </row>
    <row r="46" spans="2:35" ht="16.5" thickBot="1" x14ac:dyDescent="0.3">
      <c r="B46" s="20">
        <v>30</v>
      </c>
      <c r="C46" s="73">
        <v>95.884600000000006</v>
      </c>
      <c r="D46" s="64">
        <v>2.2231000000000001</v>
      </c>
      <c r="E46" s="64">
        <v>0.7087</v>
      </c>
      <c r="F46" s="64">
        <v>0.1115</v>
      </c>
      <c r="G46" s="64">
        <v>0.1103</v>
      </c>
      <c r="H46" s="64">
        <v>5.9999999999999995E-4</v>
      </c>
      <c r="I46" s="64">
        <v>2.01E-2</v>
      </c>
      <c r="J46" s="64">
        <v>1.54E-2</v>
      </c>
      <c r="K46" s="64">
        <v>1.4E-2</v>
      </c>
      <c r="L46" s="64">
        <v>8.3000000000000001E-3</v>
      </c>
      <c r="M46" s="64">
        <v>0.7238</v>
      </c>
      <c r="N46" s="74">
        <v>0.16350000000000001</v>
      </c>
      <c r="O46" s="65">
        <v>0.70020000000000004</v>
      </c>
      <c r="P46" s="69"/>
      <c r="Q46" s="75">
        <v>34.299999999999997</v>
      </c>
      <c r="R46" s="68">
        <f>Q46/3.6</f>
        <v>9.5277777777777768</v>
      </c>
      <c r="S46" s="69"/>
      <c r="T46" s="66">
        <v>38.020000000000003</v>
      </c>
      <c r="U46" s="68">
        <f>T46/3.6</f>
        <v>10.561111111111112</v>
      </c>
      <c r="V46" s="76"/>
      <c r="W46" s="77">
        <v>49.86</v>
      </c>
      <c r="X46" s="78">
        <f>W46/3.6</f>
        <v>13.85</v>
      </c>
      <c r="Y46" s="76">
        <v>-17.899999999999999</v>
      </c>
      <c r="Z46" s="18"/>
      <c r="AA46" s="18"/>
      <c r="AB46" s="18"/>
      <c r="AC46" s="19"/>
      <c r="AD46" s="83">
        <v>1148.6876</v>
      </c>
      <c r="AE46" s="7">
        <f t="shared" si="0"/>
        <v>99.999900000000011</v>
      </c>
      <c r="AF46" s="8" t="str">
        <f t="shared" si="3"/>
        <v xml:space="preserve"> </v>
      </c>
      <c r="AG46" s="9"/>
      <c r="AH46" s="9"/>
      <c r="AI46" s="9"/>
    </row>
    <row r="47" spans="2:35" ht="15" customHeight="1" thickBot="1" x14ac:dyDescent="0.3">
      <c r="B47" s="85" t="s">
        <v>36</v>
      </c>
      <c r="C47" s="93"/>
      <c r="D47" s="93"/>
      <c r="E47" s="93"/>
      <c r="F47" s="93"/>
      <c r="G47" s="93"/>
      <c r="H47" s="93"/>
      <c r="I47" s="94"/>
      <c r="J47" s="85" t="s">
        <v>37</v>
      </c>
      <c r="K47" s="93"/>
      <c r="L47" s="23">
        <v>1.4999999999999999E-2</v>
      </c>
      <c r="M47" s="95" t="s">
        <v>38</v>
      </c>
      <c r="N47" s="96"/>
      <c r="O47" s="24">
        <v>1E-3</v>
      </c>
      <c r="P47" s="112">
        <f>SUMPRODUCT(P17:P46,AD17:AD46)/SUM(AD17:AD46)</f>
        <v>0</v>
      </c>
      <c r="Q47" s="114">
        <f>SUMPRODUCT(Q17:Q46,AD17:AD46)/SUM(AD17:AD46)</f>
        <v>34.250325004132023</v>
      </c>
      <c r="R47" s="114">
        <f>SUMPRODUCT(R17:R46,AD17:AD46)/SUM(AD17:AD46)</f>
        <v>9.5139791678144494</v>
      </c>
      <c r="S47" s="114">
        <f>SUMPRODUCT(S17:S46,AD17:AD46)/SUM(AD17:AD46)</f>
        <v>0</v>
      </c>
      <c r="T47" s="114">
        <f>SUMPRODUCT(T17:T46,AD17:AD46)/SUM(AD17:AD46)</f>
        <v>37.96318660229646</v>
      </c>
      <c r="U47" s="117">
        <f>SUMPRODUCT(U17:U46,AD17:AD46)/SUM(AD17:AD46)</f>
        <v>10.545329611749017</v>
      </c>
      <c r="V47" s="25"/>
      <c r="W47" s="26"/>
      <c r="X47" s="26"/>
      <c r="Y47" s="26"/>
      <c r="Z47" s="26"/>
      <c r="AA47" s="26"/>
      <c r="AB47" s="85" t="s">
        <v>58</v>
      </c>
      <c r="AC47" s="86"/>
      <c r="AD47" s="84">
        <v>25606.316999999999</v>
      </c>
      <c r="AE47" s="7"/>
      <c r="AF47" s="8"/>
      <c r="AG47" s="9"/>
      <c r="AH47" s="9"/>
      <c r="AI47" s="9"/>
    </row>
    <row r="48" spans="2:35" ht="19.5" customHeight="1" thickBot="1" x14ac:dyDescent="0.3">
      <c r="B48" s="27"/>
      <c r="C48" s="28"/>
      <c r="D48" s="28"/>
      <c r="E48" s="28"/>
      <c r="F48" s="28"/>
      <c r="G48" s="28"/>
      <c r="H48" s="28"/>
      <c r="I48" s="90" t="s">
        <v>39</v>
      </c>
      <c r="J48" s="91"/>
      <c r="K48" s="91"/>
      <c r="L48" s="91"/>
      <c r="M48" s="91"/>
      <c r="N48" s="91"/>
      <c r="O48" s="92"/>
      <c r="P48" s="113"/>
      <c r="Q48" s="115"/>
      <c r="R48" s="115"/>
      <c r="S48" s="115"/>
      <c r="T48" s="115"/>
      <c r="U48" s="118"/>
      <c r="V48" s="25"/>
      <c r="W48" s="28"/>
      <c r="X48" s="28"/>
      <c r="Y48" s="28"/>
      <c r="Z48" s="28"/>
      <c r="AA48" s="28"/>
      <c r="AB48" s="28"/>
      <c r="AC48" s="28"/>
      <c r="AD48" s="29"/>
    </row>
    <row r="49" spans="2:27" ht="19.5" customHeight="1" x14ac:dyDescent="0.25"/>
    <row r="50" spans="2:27" ht="20.25" x14ac:dyDescent="0.3">
      <c r="B50" s="31" t="s">
        <v>46</v>
      </c>
      <c r="C50" s="54"/>
      <c r="D50" s="36"/>
      <c r="E50" s="55"/>
      <c r="F50" s="52"/>
      <c r="G50" s="52"/>
      <c r="H50" s="52"/>
      <c r="I50" s="52"/>
      <c r="J50" s="52"/>
      <c r="K50" s="52" t="s">
        <v>47</v>
      </c>
      <c r="L50" s="52"/>
      <c r="M50" s="52"/>
      <c r="N50" s="55"/>
      <c r="O50" s="55"/>
      <c r="P50" s="36"/>
      <c r="Q50" s="36"/>
      <c r="R50" s="36"/>
      <c r="S50" s="36"/>
      <c r="T50" s="36"/>
      <c r="U50" s="36"/>
      <c r="V50" s="87" t="s">
        <v>54</v>
      </c>
      <c r="W50" s="87"/>
      <c r="X50" s="87"/>
      <c r="Y50" s="27"/>
      <c r="Z50" s="22"/>
      <c r="AA50" s="22"/>
    </row>
    <row r="51" spans="2:27" x14ac:dyDescent="0.25">
      <c r="B51" s="56" t="s">
        <v>40</v>
      </c>
      <c r="C51" s="56"/>
      <c r="D51" s="56"/>
      <c r="E51" s="56"/>
      <c r="F51" s="56"/>
      <c r="G51" s="56"/>
      <c r="K51" s="108" t="s">
        <v>41</v>
      </c>
      <c r="L51" s="108"/>
      <c r="Q51" s="35" t="s">
        <v>42</v>
      </c>
      <c r="W51" s="35" t="s">
        <v>43</v>
      </c>
    </row>
    <row r="52" spans="2:27" ht="11.25" customHeight="1" x14ac:dyDescent="0.25">
      <c r="B52" s="42"/>
      <c r="C52" s="42"/>
      <c r="D52" s="42"/>
      <c r="E52" s="56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10"/>
      <c r="S52" s="10"/>
      <c r="W52" s="10"/>
    </row>
    <row r="53" spans="2:27" ht="20.25" x14ac:dyDescent="0.3">
      <c r="B53" s="31" t="s">
        <v>48</v>
      </c>
      <c r="C53" s="54"/>
      <c r="D53" s="36"/>
      <c r="E53" s="36"/>
      <c r="F53" s="55"/>
      <c r="G53" s="55"/>
      <c r="H53" s="31"/>
      <c r="I53" s="31"/>
      <c r="J53" s="31"/>
      <c r="K53" s="52" t="s">
        <v>49</v>
      </c>
      <c r="L53" s="52"/>
      <c r="M53" s="52"/>
      <c r="N53" s="55"/>
      <c r="O53" s="55"/>
      <c r="P53" s="36"/>
      <c r="Q53" s="36"/>
      <c r="R53" s="36"/>
      <c r="S53" s="36"/>
      <c r="T53" s="36"/>
      <c r="U53" s="36"/>
      <c r="V53" s="87" t="s">
        <v>54</v>
      </c>
      <c r="W53" s="87"/>
      <c r="X53" s="87"/>
      <c r="Y53" s="27"/>
      <c r="Z53" s="22"/>
      <c r="AA53" s="22"/>
    </row>
    <row r="54" spans="2:27" x14ac:dyDescent="0.25">
      <c r="B54" s="56" t="s">
        <v>44</v>
      </c>
      <c r="C54" s="56"/>
      <c r="D54" s="56"/>
      <c r="E54" s="56"/>
      <c r="F54" s="56"/>
      <c r="K54" s="107" t="s">
        <v>41</v>
      </c>
      <c r="L54" s="107"/>
      <c r="N54" s="56"/>
      <c r="O54" s="30"/>
      <c r="P54" s="30"/>
      <c r="Q54" s="35" t="s">
        <v>42</v>
      </c>
      <c r="R54" s="30"/>
      <c r="T54" s="30"/>
      <c r="U54" s="30"/>
      <c r="V54" s="30"/>
      <c r="W54" s="35" t="s">
        <v>43</v>
      </c>
    </row>
    <row r="55" spans="2:27" ht="11.25" customHeight="1" x14ac:dyDescent="0.25">
      <c r="F55" s="10"/>
      <c r="P55" s="10"/>
      <c r="S55" s="10"/>
      <c r="W55" s="10"/>
    </row>
    <row r="56" spans="2:27" ht="20.25" x14ac:dyDescent="0.3">
      <c r="B56" s="87" t="s">
        <v>52</v>
      </c>
      <c r="C56" s="87"/>
      <c r="D56" s="87"/>
      <c r="E56" s="36"/>
      <c r="F56" s="36"/>
      <c r="G56" s="55"/>
      <c r="H56" s="55"/>
      <c r="I56" s="55"/>
      <c r="J56" s="36"/>
      <c r="K56" s="52" t="s">
        <v>53</v>
      </c>
      <c r="L56" s="52"/>
      <c r="M56" s="52"/>
      <c r="N56" s="55"/>
      <c r="O56" s="55"/>
      <c r="P56" s="36"/>
      <c r="Q56" s="36"/>
      <c r="R56" s="36"/>
      <c r="S56" s="36"/>
      <c r="T56" s="36"/>
      <c r="U56" s="36"/>
      <c r="V56" s="87" t="s">
        <v>54</v>
      </c>
      <c r="W56" s="87"/>
      <c r="X56" s="87"/>
      <c r="Y56" s="22"/>
      <c r="Z56" s="22"/>
      <c r="AA56" s="22"/>
    </row>
    <row r="57" spans="2:27" x14ac:dyDescent="0.25">
      <c r="B57" s="10" t="s">
        <v>45</v>
      </c>
      <c r="K57" s="107" t="s">
        <v>41</v>
      </c>
      <c r="L57" s="107"/>
      <c r="N57" s="56"/>
      <c r="O57" s="30"/>
      <c r="P57" s="30"/>
      <c r="Q57" s="35" t="s">
        <v>42</v>
      </c>
      <c r="R57" s="30"/>
      <c r="T57" s="30"/>
      <c r="W57" s="35" t="s">
        <v>43</v>
      </c>
    </row>
    <row r="58" spans="2:27" x14ac:dyDescent="0.25">
      <c r="B58" s="10"/>
      <c r="K58" s="63"/>
      <c r="L58" s="63"/>
      <c r="N58" s="56"/>
      <c r="O58" s="30"/>
      <c r="P58" s="30"/>
      <c r="Q58" s="35"/>
      <c r="R58" s="30"/>
      <c r="T58" s="30"/>
      <c r="W58" s="35"/>
    </row>
    <row r="59" spans="2:27" x14ac:dyDescent="0.25">
      <c r="B59" s="3" t="s">
        <v>57</v>
      </c>
      <c r="C59" s="3"/>
      <c r="D59" s="3"/>
      <c r="E59" s="3"/>
      <c r="F59" s="3"/>
      <c r="G59" s="3"/>
      <c r="H59" s="3"/>
      <c r="I59" s="3"/>
      <c r="J59" s="3"/>
    </row>
  </sheetData>
  <mergeCells count="65">
    <mergeCell ref="Y13:Y16"/>
    <mergeCell ref="S15:S16"/>
    <mergeCell ref="AB13:AB16"/>
    <mergeCell ref="Q5:S5"/>
    <mergeCell ref="U5:W5"/>
    <mergeCell ref="Y11:AD11"/>
    <mergeCell ref="J8:X8"/>
    <mergeCell ref="J9:X9"/>
    <mergeCell ref="J11:X11"/>
    <mergeCell ref="AC13:AC16"/>
    <mergeCell ref="AD13:AD16"/>
    <mergeCell ref="O14:O16"/>
    <mergeCell ref="Z13:Z16"/>
    <mergeCell ref="AA13:AA16"/>
    <mergeCell ref="U15:U16"/>
    <mergeCell ref="V15:V16"/>
    <mergeCell ref="N15:N16"/>
    <mergeCell ref="O13:X13"/>
    <mergeCell ref="M15:M16"/>
    <mergeCell ref="J6:X6"/>
    <mergeCell ref="K15:K16"/>
    <mergeCell ref="J7:X7"/>
    <mergeCell ref="T15:T16"/>
    <mergeCell ref="W15:W16"/>
    <mergeCell ref="X15:X16"/>
    <mergeCell ref="P15:P16"/>
    <mergeCell ref="Q15:Q16"/>
    <mergeCell ref="R15:R16"/>
    <mergeCell ref="V56:X56"/>
    <mergeCell ref="V53:X53"/>
    <mergeCell ref="J1:W1"/>
    <mergeCell ref="L2:N2"/>
    <mergeCell ref="P2:R2"/>
    <mergeCell ref="N3:W3"/>
    <mergeCell ref="J4:W4"/>
    <mergeCell ref="L5:N5"/>
    <mergeCell ref="T2:W2"/>
    <mergeCell ref="P47:P48"/>
    <mergeCell ref="Q47:Q48"/>
    <mergeCell ref="O5:P5"/>
    <mergeCell ref="R47:R48"/>
    <mergeCell ref="S47:S48"/>
    <mergeCell ref="T47:T48"/>
    <mergeCell ref="U47:U48"/>
    <mergeCell ref="B56:D56"/>
    <mergeCell ref="K57:L57"/>
    <mergeCell ref="K51:L51"/>
    <mergeCell ref="K54:L54"/>
    <mergeCell ref="L15:L16"/>
    <mergeCell ref="AB47:AC47"/>
    <mergeCell ref="V50:X50"/>
    <mergeCell ref="G15:G16"/>
    <mergeCell ref="I48:O48"/>
    <mergeCell ref="B47:I47"/>
    <mergeCell ref="J47:K47"/>
    <mergeCell ref="M47:N47"/>
    <mergeCell ref="H15:H16"/>
    <mergeCell ref="B13:B16"/>
    <mergeCell ref="C13:N14"/>
    <mergeCell ref="C15:C16"/>
    <mergeCell ref="D15:D16"/>
    <mergeCell ref="E15:E16"/>
    <mergeCell ref="F15:F16"/>
    <mergeCell ref="I15:I16"/>
    <mergeCell ref="J15:J16"/>
  </mergeCells>
  <printOptions verticalCentered="1"/>
  <pageMargins left="0.70866141732283472" right="0.70866141732283472" top="0.15748031496062992" bottom="0.15748031496062992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11_16</vt:lpstr>
      <vt:lpstr>'11_16'!Область_печати</vt:lpstr>
    </vt:vector>
  </TitlesOfParts>
  <Company>PTG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Журавлев Aлексей Евгеньевич</dc:creator>
  <cp:lastModifiedBy>Шишола Виталия Иосиповна</cp:lastModifiedBy>
  <cp:lastPrinted>2016-12-05T10:17:17Z</cp:lastPrinted>
  <dcterms:created xsi:type="dcterms:W3CDTF">2016-11-01T07:39:48Z</dcterms:created>
  <dcterms:modified xsi:type="dcterms:W3CDTF">2016-12-08T09:14:54Z</dcterms:modified>
</cp:coreProperties>
</file>