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6835" windowHeight="12330"/>
  </bookViews>
  <sheets>
    <sheet name="листопад 2016" sheetId="1" r:id="rId1"/>
    <sheet name="грудень 2016" sheetId="2" r:id="rId2"/>
  </sheets>
  <definedNames>
    <definedName name="_xlnm.Print_Area" localSheetId="1">'грудень 2016'!$A$1:$AC$49</definedName>
    <definedName name="_xlnm.Print_Area" localSheetId="0">'листопад 2016'!$A$1:$AC$49</definedName>
  </definedNames>
  <calcPr calcId="145621"/>
</workbook>
</file>

<file path=xl/calcChain.xml><?xml version="1.0" encoding="utf-8"?>
<calcChain xmlns="http://schemas.openxmlformats.org/spreadsheetml/2006/main">
  <c r="AD18" i="2" l="1"/>
  <c r="AE18" i="2" s="1"/>
  <c r="AD19" i="2"/>
  <c r="AE19" i="2" s="1"/>
  <c r="AD20" i="2"/>
  <c r="AE20" i="2" s="1"/>
  <c r="AD21" i="2"/>
  <c r="AE21" i="2" s="1"/>
  <c r="AD22" i="2"/>
  <c r="AE22" i="2" s="1"/>
  <c r="AD23" i="2"/>
  <c r="AE23" i="2" s="1"/>
  <c r="AD24" i="2"/>
  <c r="AE24" i="2" s="1"/>
  <c r="AD25" i="2"/>
  <c r="AE25" i="2" s="1"/>
  <c r="AD26" i="2"/>
  <c r="AE26" i="2" s="1"/>
  <c r="AD27" i="2"/>
  <c r="AE27" i="2" s="1"/>
  <c r="AD28" i="2"/>
  <c r="AE28" i="2" s="1"/>
  <c r="AD29" i="2"/>
  <c r="AE29" i="2" s="1"/>
  <c r="AD30" i="2"/>
  <c r="AE30" i="2" s="1"/>
  <c r="AD31" i="2"/>
  <c r="AE31" i="2" s="1"/>
  <c r="AD32" i="2"/>
  <c r="AE32" i="2" s="1"/>
  <c r="AD33" i="2"/>
  <c r="AE33" i="2" s="1"/>
  <c r="AD34" i="2"/>
  <c r="AE34" i="2" s="1"/>
  <c r="AD35" i="2"/>
  <c r="AE35" i="2" s="1"/>
  <c r="AD36" i="2"/>
  <c r="AE36" i="2" s="1"/>
  <c r="AD37" i="2"/>
  <c r="AE37" i="2" s="1"/>
  <c r="AD38" i="2"/>
  <c r="AE38" i="2" s="1"/>
  <c r="AD39" i="2"/>
  <c r="AE39" i="2" s="1"/>
  <c r="AD40" i="2"/>
  <c r="AE40" i="2" s="1"/>
  <c r="AD12" i="2"/>
  <c r="AE12" i="2" s="1"/>
  <c r="AD13" i="2"/>
  <c r="AE13" i="2" s="1"/>
  <c r="AD14" i="2"/>
  <c r="AE14" i="2" s="1"/>
  <c r="AD15" i="2"/>
  <c r="AE15" i="2" s="1"/>
  <c r="AD16" i="2"/>
  <c r="AE16" i="2" s="1"/>
  <c r="AD17" i="2"/>
  <c r="AE17" i="2" s="1"/>
  <c r="W11" i="2"/>
  <c r="T11" i="2"/>
  <c r="Q11" i="2"/>
  <c r="AE42" i="2" l="1"/>
  <c r="S41" i="2"/>
  <c r="R41" i="2"/>
  <c r="P41" i="2"/>
  <c r="W40" i="2"/>
  <c r="T40" i="2"/>
  <c r="Q40" i="2"/>
  <c r="W39" i="2"/>
  <c r="T39" i="2"/>
  <c r="Q39" i="2"/>
  <c r="W38" i="2"/>
  <c r="T38" i="2"/>
  <c r="Q38" i="2"/>
  <c r="W37" i="2"/>
  <c r="T37" i="2"/>
  <c r="Q37" i="2"/>
  <c r="W36" i="2"/>
  <c r="T36" i="2"/>
  <c r="Q36" i="2"/>
  <c r="W35" i="2"/>
  <c r="T35" i="2"/>
  <c r="Q35" i="2"/>
  <c r="W34" i="2"/>
  <c r="T34" i="2"/>
  <c r="Q34" i="2"/>
  <c r="W33" i="2"/>
  <c r="T33" i="2"/>
  <c r="Q33" i="2"/>
  <c r="W32" i="2"/>
  <c r="T32" i="2"/>
  <c r="Q32" i="2"/>
  <c r="W31" i="2"/>
  <c r="T31" i="2"/>
  <c r="Q31" i="2"/>
  <c r="W30" i="2"/>
  <c r="T30" i="2"/>
  <c r="Q30" i="2"/>
  <c r="W29" i="2"/>
  <c r="T29" i="2"/>
  <c r="Q29" i="2"/>
  <c r="W28" i="2"/>
  <c r="T28" i="2"/>
  <c r="Q28" i="2"/>
  <c r="W27" i="2"/>
  <c r="T27" i="2"/>
  <c r="Q27" i="2"/>
  <c r="W26" i="2"/>
  <c r="T26" i="2"/>
  <c r="Q26" i="2"/>
  <c r="W25" i="2"/>
  <c r="T25" i="2"/>
  <c r="Q25" i="2"/>
  <c r="W24" i="2"/>
  <c r="T24" i="2"/>
  <c r="Q24" i="2"/>
  <c r="W23" i="2"/>
  <c r="T23" i="2"/>
  <c r="Q23" i="2"/>
  <c r="W22" i="2"/>
  <c r="T22" i="2"/>
  <c r="Q22" i="2"/>
  <c r="W21" i="2"/>
  <c r="T21" i="2"/>
  <c r="Q21" i="2"/>
  <c r="W20" i="2"/>
  <c r="T20" i="2"/>
  <c r="Q20" i="2"/>
  <c r="W19" i="2"/>
  <c r="T19" i="2"/>
  <c r="Q19" i="2"/>
  <c r="W18" i="2"/>
  <c r="T18" i="2"/>
  <c r="Q18" i="2"/>
  <c r="W17" i="2"/>
  <c r="T17" i="2"/>
  <c r="Q17" i="2"/>
  <c r="W16" i="2"/>
  <c r="T16" i="2"/>
  <c r="Q16" i="2"/>
  <c r="W15" i="2"/>
  <c r="T15" i="2"/>
  <c r="Q15" i="2"/>
  <c r="W14" i="2"/>
  <c r="T14" i="2"/>
  <c r="Q14" i="2"/>
  <c r="W13" i="2"/>
  <c r="T13" i="2"/>
  <c r="Q13" i="2"/>
  <c r="W12" i="2"/>
  <c r="T12" i="2"/>
  <c r="Q12" i="2"/>
  <c r="AD11" i="2"/>
  <c r="AE11" i="2" s="1"/>
  <c r="T41" i="2" l="1"/>
  <c r="Q41" i="2"/>
  <c r="P41" i="1"/>
  <c r="W40" i="1"/>
  <c r="T40" i="1"/>
  <c r="Q40" i="1"/>
  <c r="W38" i="1" l="1"/>
  <c r="W37" i="1"/>
  <c r="W36" i="1"/>
  <c r="W35" i="1"/>
  <c r="W34" i="1"/>
  <c r="W33" i="1"/>
  <c r="T38" i="1"/>
  <c r="T37" i="1"/>
  <c r="T36" i="1"/>
  <c r="T35" i="1"/>
  <c r="T34" i="1"/>
  <c r="T33" i="1"/>
  <c r="Q38" i="1"/>
  <c r="Q37" i="1"/>
  <c r="Q36" i="1"/>
  <c r="Q35" i="1"/>
  <c r="Q34" i="1"/>
  <c r="Q33" i="1"/>
  <c r="W31" i="1"/>
  <c r="W30" i="1"/>
  <c r="W29" i="1"/>
  <c r="W28" i="1"/>
  <c r="W27" i="1"/>
  <c r="W26" i="1"/>
  <c r="T31" i="1"/>
  <c r="T30" i="1"/>
  <c r="T29" i="1"/>
  <c r="T28" i="1"/>
  <c r="T27" i="1"/>
  <c r="T26" i="1"/>
  <c r="Q31" i="1"/>
  <c r="Q30" i="1"/>
  <c r="Q29" i="1"/>
  <c r="Q28" i="1"/>
  <c r="Q27" i="1"/>
  <c r="Q26" i="1"/>
  <c r="W24" i="1"/>
  <c r="W23" i="1"/>
  <c r="W22" i="1"/>
  <c r="W21" i="1"/>
  <c r="W20" i="1"/>
  <c r="T24" i="1"/>
  <c r="T23" i="1"/>
  <c r="T22" i="1"/>
  <c r="T21" i="1"/>
  <c r="T20" i="1"/>
  <c r="Q24" i="1"/>
  <c r="Q23" i="1"/>
  <c r="Q22" i="1"/>
  <c r="Q21" i="1"/>
  <c r="Q20" i="1"/>
  <c r="W18" i="1"/>
  <c r="W17" i="1"/>
  <c r="W16" i="1"/>
  <c r="W15" i="1"/>
  <c r="W14" i="1"/>
  <c r="W13" i="1"/>
  <c r="W12" i="1"/>
  <c r="T18" i="1"/>
  <c r="T17" i="1"/>
  <c r="T16" i="1"/>
  <c r="T15" i="1"/>
  <c r="T14" i="1"/>
  <c r="T13" i="1"/>
  <c r="T12" i="1"/>
  <c r="Q18" i="1"/>
  <c r="Q17" i="1"/>
  <c r="Q16" i="1"/>
  <c r="Q15" i="1"/>
  <c r="Q14" i="1"/>
  <c r="Q13" i="1"/>
  <c r="Q12" i="1"/>
  <c r="Q39" i="1" l="1"/>
  <c r="W39" i="1"/>
  <c r="T39" i="1"/>
  <c r="W32" i="1" l="1"/>
  <c r="T32" i="1"/>
  <c r="Q32" i="1"/>
  <c r="AE42" i="1" l="1"/>
  <c r="W25" i="1" l="1"/>
  <c r="T25" i="1"/>
  <c r="Q25" i="1"/>
  <c r="W19" i="1" l="1"/>
  <c r="T19" i="1"/>
  <c r="Q19" i="1"/>
  <c r="Q11" i="1" l="1"/>
  <c r="W11" i="1"/>
  <c r="T11" i="1"/>
  <c r="T41" i="1" l="1"/>
  <c r="S41" i="1"/>
  <c r="R41" i="1"/>
  <c r="AD39" i="1"/>
  <c r="AE39" i="1" s="1"/>
  <c r="AD32" i="1"/>
  <c r="AE32" i="1" s="1"/>
  <c r="AD25" i="1"/>
  <c r="AE25" i="1" s="1"/>
  <c r="AD19" i="1"/>
  <c r="AE19" i="1" s="1"/>
  <c r="AD11" i="1"/>
  <c r="AE11" i="1" s="1"/>
  <c r="Q41" i="1"/>
</calcChain>
</file>

<file path=xl/sharedStrings.xml><?xml version="1.0" encoding="utf-8"?>
<sst xmlns="http://schemas.openxmlformats.org/spreadsheetml/2006/main" count="144" uniqueCount="66">
  <si>
    <t>ПАТ "УКРТРАНСГАЗ"</t>
  </si>
  <si>
    <t xml:space="preserve">ПАСПОРТ ФІЗИКО-ХІМІЧНИХ ПОКАЗНИКІВ ПРИРОДНОГО ГАЗУ </t>
  </si>
  <si>
    <t>Вимірювальна хіміко-аналітична лабораторія</t>
  </si>
  <si>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</si>
  <si>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</si>
  <si>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101,325 кПа</t>
  </si>
  <si>
    <t xml:space="preserve">Температура вимірювання/згоряння при </t>
  </si>
  <si>
    <t>20/25ºС</t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</si>
  <si>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</si>
  <si>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</si>
  <si>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</si>
  <si>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</si>
  <si>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</si>
  <si>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</si>
  <si>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</si>
  <si>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</si>
  <si>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</si>
  <si>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</si>
  <si>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</si>
  <si>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</si>
  <si>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t>Умовно постійні компоненти, мол. % від 01.01.2016 р.</t>
  </si>
  <si>
    <t>Гелій</t>
  </si>
  <si>
    <t>Водень</t>
  </si>
  <si>
    <t>Середньозважене значення теплоти згоряння: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</si>
  <si>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</si>
  <si>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</si>
  <si>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</si>
  <si>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</si>
  <si>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</si>
  <si>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t>Метрологічна служба, яка вимірює обсяги газу</t>
  </si>
  <si>
    <t>Густина абсолютна,                     кг/м3, при 20 ºС</t>
  </si>
  <si>
    <t>Філія "УМГ " Прикарпаттрансгаз"</t>
  </si>
  <si>
    <t>ГКС Ужгород п/м  Закарпатського  ЛВУМГ</t>
  </si>
  <si>
    <t>Температура точки роси
вологи (Р = 3.92 МПа), ºС</t>
  </si>
  <si>
    <t>Температура точки роси
вуглеводнів, ºС</t>
  </si>
  <si>
    <t>Обсяг газу, тис. м3</t>
  </si>
  <si>
    <t>Маса механічних домішок,
 мг/м3</t>
  </si>
  <si>
    <t>Масова концентрація
меркаптанової сірки, мг/м3</t>
  </si>
  <si>
    <t>Масова концентрація
сірководню, мг/м3</t>
  </si>
  <si>
    <t>Число Воббе вище,
кВт⋅год/м3</t>
  </si>
  <si>
    <t>Число Воббе вище,
МДж/м3</t>
  </si>
  <si>
    <t>Число Воббе
вище,  ккал/м3</t>
  </si>
  <si>
    <t>Теплота згоряння
вища, кВт⋅год/м3</t>
  </si>
  <si>
    <t>Теплота згоряння
вища, МДж/м3</t>
  </si>
  <si>
    <t>Теплота згоряння
вища, ккал/м3</t>
  </si>
  <si>
    <t>Теплота згоряння
нижча, кВт⋅год/м3</t>
  </si>
  <si>
    <t>Теплота згоряння     
нижча, МДж/м3</t>
  </si>
  <si>
    <t>Теплота згоряння
нижча, ккал/м3</t>
  </si>
  <si>
    <t>за період з 01 листопада по 30 листопада 2016 року</t>
  </si>
  <si>
    <r>
      <t xml:space="preserve">Свідоцтво </t>
    </r>
    <r>
      <rPr>
        <b/>
        <u/>
        <sz val="8"/>
        <rFont val="Arial"/>
        <family val="2"/>
        <charset val="204"/>
      </rPr>
      <t>№ РВ-0033-13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чинне до </t>
    </r>
    <r>
      <rPr>
        <b/>
        <u/>
        <sz val="8"/>
        <rFont val="Arial"/>
        <family val="2"/>
        <charset val="204"/>
      </rPr>
      <t>26.06.2018 р.</t>
    </r>
  </si>
  <si>
    <t>газопроводу УПУ</t>
  </si>
  <si>
    <t>по ГРС Жнятино</t>
  </si>
  <si>
    <t xml:space="preserve">переданого Закарпатським ЛВУМГ та прийнятого ПАТ "Закарпатгаз" </t>
  </si>
  <si>
    <t>маршрут № 520</t>
  </si>
  <si>
    <t>Всього</t>
  </si>
  <si>
    <t>Начальник Закарпатського ЛВУМГ _____________________________________________________________________________________________________________</t>
  </si>
  <si>
    <t>______________________________</t>
  </si>
  <si>
    <t>Лукіта В.Ф.</t>
  </si>
  <si>
    <t>05.12.16.</t>
  </si>
  <si>
    <t>Начальник ВХАЛ ____________________________________________________________________________________________________</t>
  </si>
  <si>
    <t>Завадяк О.В.</t>
  </si>
  <si>
    <t>Начальник метрологічної служби____________________________________________________________________________________________</t>
  </si>
  <si>
    <t>Водянчук М.В.</t>
  </si>
  <si>
    <t>* Обсяг природного газу за місяць з урахуванням ВТВ та прямих споживачів</t>
  </si>
  <si>
    <t>за період з 01 грудня по 31 грудня 2016 року</t>
  </si>
  <si>
    <t>03.01.17.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</si>
</sst>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sz val="10"/>
      <color theme="1"/>
      <name val="Times New Roman"/>
      <family val="1"/>
      <charset val="204"/>
    </font>
    <font>
      <b/>
      <u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5" fillId="0" borderId="0" xfId="0" applyFont="1"/>
    <xf numFmtId="0" fontId="4" fillId="0" borderId="0" xfId="0" applyFont="1" applyBorder="1" applyAlignment="1" applyProtection="1">
      <alignment vertical="center"/>
      <protection locked="0"/>
    </xf>
    <xf numFmtId="0" fontId="4" fillId="0" borderId="9" xfId="0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164" fontId="3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165" fontId="0" fillId="0" borderId="0" xfId="0" applyNumberFormat="1"/>
    <xf numFmtId="0" fontId="7" fillId="0" borderId="0" xfId="0" applyFont="1" applyAlignment="1">
      <alignment horizontal="center"/>
    </xf>
    <xf numFmtId="2" fontId="0" fillId="0" borderId="0" xfId="0" applyNumberFormat="1" applyProtection="1"/>
    <xf numFmtId="164" fontId="3" fillId="0" borderId="26" xfId="0" applyNumberFormat="1" applyFont="1" applyBorder="1" applyProtection="1">
      <protection locked="0"/>
    </xf>
    <xf numFmtId="164" fontId="3" fillId="0" borderId="29" xfId="0" applyNumberFormat="1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164" fontId="3" fillId="0" borderId="20" xfId="0" applyNumberFormat="1" applyFont="1" applyBorder="1" applyAlignment="1" applyProtection="1">
      <alignment horizontal="center" vertical="center" wrapText="1"/>
      <protection locked="0"/>
    </xf>
    <xf numFmtId="164" fontId="8" fillId="0" borderId="18" xfId="0" applyNumberFormat="1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4" fontId="3" fillId="0" borderId="19" xfId="0" applyNumberFormat="1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2" fontId="3" fillId="0" borderId="18" xfId="0" applyNumberFormat="1" applyFont="1" applyBorder="1" applyAlignment="1" applyProtection="1">
      <alignment horizontal="center" vertical="center" wrapText="1"/>
      <protection locked="0"/>
    </xf>
    <xf numFmtId="2" fontId="3" fillId="0" borderId="22" xfId="0" applyNumberFormat="1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2" fontId="3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165" fontId="3" fillId="0" borderId="12" xfId="0" applyNumberFormat="1" applyFont="1" applyBorder="1" applyAlignment="1" applyProtection="1">
      <alignment horizontal="center" vertical="center" wrapText="1"/>
      <protection locked="0"/>
    </xf>
    <xf numFmtId="2" fontId="3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21" xfId="0" applyBorder="1" applyProtection="1"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 applyProtection="1">
      <alignment horizontal="center" vertical="center" wrapText="1"/>
      <protection locked="0"/>
    </xf>
    <xf numFmtId="164" fontId="8" fillId="0" borderId="37" xfId="0" applyNumberFormat="1" applyFont="1" applyBorder="1" applyAlignment="1" applyProtection="1">
      <alignment horizontal="center" vertical="center" wrapText="1"/>
      <protection locked="0"/>
    </xf>
    <xf numFmtId="164" fontId="3" fillId="0" borderId="5" xfId="0" applyNumberFormat="1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164" fontId="3" fillId="0" borderId="34" xfId="0" applyNumberFormat="1" applyFont="1" applyBorder="1" applyAlignment="1" applyProtection="1">
      <alignment horizontal="center" vertical="center" wrapText="1"/>
      <protection locked="0"/>
    </xf>
    <xf numFmtId="164" fontId="3" fillId="0" borderId="39" xfId="0" applyNumberFormat="1" applyFont="1" applyBorder="1" applyAlignment="1" applyProtection="1">
      <alignment horizontal="center" vertical="center" wrapText="1"/>
      <protection locked="0"/>
    </xf>
    <xf numFmtId="164" fontId="3" fillId="0" borderId="40" xfId="0" applyNumberFormat="1" applyFont="1" applyBorder="1" applyAlignment="1" applyProtection="1">
      <alignment horizontal="center" vertical="center" wrapText="1"/>
      <protection locked="0"/>
    </xf>
    <xf numFmtId="164" fontId="3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3" fillId="0" borderId="34" xfId="0" applyFont="1" applyBorder="1" applyAlignment="1" applyProtection="1">
      <alignment horizontal="center" vertical="center" wrapText="1"/>
      <protection locked="0"/>
    </xf>
    <xf numFmtId="4" fontId="3" fillId="0" borderId="39" xfId="0" applyNumberFormat="1" applyFont="1" applyBorder="1" applyAlignment="1" applyProtection="1">
      <alignment horizontal="center" vertical="center" wrapText="1"/>
      <protection locked="0"/>
    </xf>
    <xf numFmtId="2" fontId="3" fillId="0" borderId="41" xfId="0" applyNumberFormat="1" applyFont="1" applyBorder="1" applyAlignment="1" applyProtection="1">
      <alignment horizontal="center"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horizontal="center" vertical="center" wrapText="1"/>
      <protection locked="0"/>
    </xf>
    <xf numFmtId="2" fontId="3" fillId="0" borderId="43" xfId="0" applyNumberFormat="1" applyFont="1" applyBorder="1" applyAlignment="1" applyProtection="1">
      <alignment horizontal="center" vertical="center" wrapText="1"/>
      <protection locked="0"/>
    </xf>
    <xf numFmtId="165" fontId="8" fillId="0" borderId="20" xfId="0" applyNumberFormat="1" applyFont="1" applyBorder="1" applyAlignment="1" applyProtection="1">
      <alignment horizontal="center" vertical="center" wrapText="1"/>
      <protection locked="0"/>
    </xf>
    <xf numFmtId="165" fontId="8" fillId="0" borderId="5" xfId="0" applyNumberFormat="1" applyFont="1" applyBorder="1" applyAlignment="1" applyProtection="1">
      <alignment horizontal="center" vertical="center" wrapText="1"/>
      <protection locked="0"/>
    </xf>
    <xf numFmtId="165" fontId="8" fillId="0" borderId="44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14" fontId="0" fillId="0" borderId="0" xfId="0" applyNumberFormat="1" applyProtection="1">
      <protection locked="0"/>
    </xf>
    <xf numFmtId="165" fontId="3" fillId="0" borderId="19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2" fontId="8" fillId="0" borderId="13" xfId="0" applyNumberFormat="1" applyFont="1" applyBorder="1" applyAlignment="1" applyProtection="1">
      <alignment horizontal="center" wrapText="1"/>
      <protection locked="0"/>
    </xf>
    <xf numFmtId="2" fontId="8" fillId="0" borderId="31" xfId="0" applyNumberFormat="1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center" wrapText="1"/>
      <protection locked="0"/>
    </xf>
    <xf numFmtId="0" fontId="8" fillId="0" borderId="31" xfId="0" applyFont="1" applyBorder="1" applyAlignment="1" applyProtection="1">
      <alignment horizontal="center" wrapText="1"/>
      <protection locked="0"/>
    </xf>
    <xf numFmtId="2" fontId="8" fillId="0" borderId="35" xfId="0" applyNumberFormat="1" applyFont="1" applyBorder="1" applyAlignment="1" applyProtection="1">
      <alignment horizontal="center" wrapText="1"/>
      <protection locked="0"/>
    </xf>
    <xf numFmtId="2" fontId="8" fillId="0" borderId="32" xfId="0" applyNumberFormat="1" applyFont="1" applyBorder="1" applyAlignment="1" applyProtection="1">
      <alignment horizontal="center" wrapText="1"/>
      <protection locked="0"/>
    </xf>
    <xf numFmtId="0" fontId="3" fillId="0" borderId="30" xfId="0" applyFont="1" applyBorder="1" applyAlignment="1" applyProtection="1">
      <alignment horizontal="right" vertical="center" wrapText="1"/>
      <protection locked="0"/>
    </xf>
    <xf numFmtId="0" fontId="3" fillId="0" borderId="31" xfId="0" applyFont="1" applyBorder="1" applyAlignment="1" applyProtection="1">
      <alignment horizontal="right" vertical="center" wrapText="1"/>
      <protection locked="0"/>
    </xf>
    <xf numFmtId="0" fontId="3" fillId="0" borderId="32" xfId="0" applyFont="1" applyBorder="1" applyAlignment="1" applyProtection="1">
      <alignment horizontal="right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wrapText="1"/>
      <protection locked="0"/>
    </xf>
    <xf numFmtId="0" fontId="3" fillId="0" borderId="30" xfId="0" applyFont="1" applyBorder="1" applyAlignment="1" applyProtection="1">
      <alignment horizontal="center" wrapText="1"/>
      <protection locked="0"/>
    </xf>
    <xf numFmtId="0" fontId="4" fillId="0" borderId="14" xfId="0" applyFont="1" applyBorder="1" applyAlignment="1" applyProtection="1">
      <alignment horizontal="center" textRotation="90" wrapText="1"/>
      <protection locked="0"/>
    </xf>
    <xf numFmtId="0" fontId="4" fillId="0" borderId="19" xfId="0" applyFont="1" applyBorder="1" applyAlignment="1" applyProtection="1">
      <alignment horizontal="center" textRotation="90" wrapText="1"/>
      <protection locked="0"/>
    </xf>
    <xf numFmtId="0" fontId="4" fillId="0" borderId="16" xfId="0" applyFont="1" applyBorder="1" applyAlignment="1">
      <alignment horizontal="center" textRotation="90" wrapText="1"/>
    </xf>
    <xf numFmtId="0" fontId="4" fillId="0" borderId="22" xfId="0" applyFont="1" applyBorder="1" applyAlignment="1">
      <alignment horizontal="center" textRotation="90" wrapText="1"/>
    </xf>
    <xf numFmtId="0" fontId="4" fillId="0" borderId="1" xfId="0" applyFont="1" applyBorder="1" applyAlignment="1" applyProtection="1">
      <alignment horizontal="center" textRotation="90" wrapText="1"/>
      <protection locked="0"/>
    </xf>
    <xf numFmtId="0" fontId="6" fillId="0" borderId="5" xfId="0" applyFont="1" applyBorder="1" applyAlignment="1" applyProtection="1">
      <alignment horizontal="center" textRotation="90" wrapText="1"/>
      <protection locked="0"/>
    </xf>
    <xf numFmtId="0" fontId="4" fillId="0" borderId="15" xfId="0" applyFont="1" applyBorder="1" applyAlignment="1">
      <alignment horizontal="left" textRotation="90" wrapText="1"/>
    </xf>
    <xf numFmtId="0" fontId="4" fillId="0" borderId="13" xfId="0" applyFont="1" applyBorder="1" applyAlignment="1" applyProtection="1">
      <alignment horizontal="right" textRotation="90" wrapText="1"/>
      <protection locked="0"/>
    </xf>
    <xf numFmtId="0" fontId="4" fillId="0" borderId="34" xfId="0" applyFont="1" applyBorder="1" applyAlignment="1" applyProtection="1">
      <alignment horizontal="right" textRotation="90" wrapText="1"/>
      <protection locked="0"/>
    </xf>
    <xf numFmtId="0" fontId="4" fillId="0" borderId="18" xfId="0" applyFont="1" applyBorder="1" applyAlignment="1" applyProtection="1">
      <alignment horizontal="right" textRotation="90" wrapText="1"/>
      <protection locked="0"/>
    </xf>
    <xf numFmtId="0" fontId="4" fillId="0" borderId="13" xfId="0" applyFont="1" applyBorder="1" applyAlignment="1" applyProtection="1">
      <alignment horizontal="left" textRotation="90" wrapText="1"/>
      <protection locked="0"/>
    </xf>
    <xf numFmtId="0" fontId="4" fillId="0" borderId="34" xfId="0" applyFont="1" applyBorder="1" applyAlignment="1" applyProtection="1">
      <alignment horizontal="left" textRotation="90" wrapText="1"/>
      <protection locked="0"/>
    </xf>
    <xf numFmtId="0" fontId="4" fillId="0" borderId="18" xfId="0" applyFont="1" applyBorder="1" applyAlignment="1" applyProtection="1">
      <alignment horizontal="left" textRotation="90" wrapText="1"/>
      <protection locked="0"/>
    </xf>
    <xf numFmtId="0" fontId="4" fillId="0" borderId="14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13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4" fillId="0" borderId="13" xfId="0" applyFont="1" applyBorder="1" applyAlignment="1" applyProtection="1">
      <alignment horizontal="center" textRotation="90" wrapText="1"/>
      <protection locked="0"/>
    </xf>
    <xf numFmtId="0" fontId="4" fillId="0" borderId="34" xfId="0" applyFont="1" applyBorder="1" applyAlignment="1" applyProtection="1">
      <alignment horizontal="center" textRotation="90" wrapText="1"/>
      <protection locked="0"/>
    </xf>
    <xf numFmtId="0" fontId="4" fillId="0" borderId="18" xfId="0" applyFont="1" applyBorder="1" applyAlignment="1" applyProtection="1">
      <alignment horizontal="center" textRotation="90" wrapText="1"/>
      <protection locked="0"/>
    </xf>
    <xf numFmtId="0" fontId="4" fillId="0" borderId="35" xfId="0" applyFont="1" applyBorder="1" applyAlignment="1" applyProtection="1">
      <alignment horizont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5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textRotation="90" wrapText="1"/>
      <protection locked="0"/>
    </xf>
    <xf numFmtId="0" fontId="4" fillId="0" borderId="33" xfId="0" applyFont="1" applyBorder="1" applyAlignment="1" applyProtection="1">
      <alignment horizontal="center" textRotation="90" wrapText="1"/>
      <protection locked="0"/>
    </xf>
    <xf numFmtId="0" fontId="4" fillId="0" borderId="22" xfId="0" applyFont="1" applyBorder="1" applyAlignment="1" applyProtection="1">
      <alignment horizontal="center" textRotation="90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3"/>
  <sheetViews>
    <sheetView tabSelected="1" topLeftCell="A22" zoomScale="110" zoomScaleNormal="110" zoomScaleSheetLayoutView="90" workbookViewId="0">
      <selection activeCell="AF14" sqref="AF14"/>
    </sheetView>
  </sheetViews>
  <sheetFormatPr defaultRowHeight="15" x14ac:dyDescent="0.25"/>
  <cols>
    <col min="1" max="1" width="4.85546875" style="3" customWidth="1"/>
    <col min="2" max="13" width="7.7109375" style="3" customWidth="1"/>
    <col min="14" max="23" width="7.5703125" style="3" customWidth="1"/>
    <col min="24" max="24" width="6" style="3" customWidth="1"/>
    <col min="25" max="25" width="6.85546875" style="3" customWidth="1"/>
    <col min="26" max="26" width="8.140625" style="3" customWidth="1"/>
    <col min="27" max="28" width="6.85546875" style="3" customWidth="1"/>
    <col min="29" max="29" width="7.7109375" style="3" customWidth="1"/>
    <col min="30" max="30" width="9.140625" style="3"/>
    <col min="31" max="31" width="7.5703125" style="3" bestFit="1" customWidth="1"/>
    <col min="32" max="32" width="9.5703125" style="3" bestFit="1" customWidth="1"/>
    <col min="33" max="33" width="7.5703125" style="3" bestFit="1" customWidth="1"/>
    <col min="34" max="34" width="10.28515625" style="3" bestFit="1" customWidth="1"/>
    <col min="35" max="16384" width="9.140625" style="3"/>
  </cols>
  <sheetData>
    <row r="1" spans="1:34" x14ac:dyDescent="0.25">
      <c r="A1" s="1" t="s">
        <v>0</v>
      </c>
      <c r="B1" s="2"/>
      <c r="C1" s="2"/>
      <c r="D1" s="2"/>
      <c r="K1" s="64" t="s">
        <v>1</v>
      </c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1:34" x14ac:dyDescent="0.25">
      <c r="A2" s="1" t="s">
        <v>31</v>
      </c>
      <c r="B2" s="2"/>
      <c r="C2" s="4"/>
      <c r="D2" s="2"/>
      <c r="F2" s="2"/>
      <c r="G2" s="2"/>
      <c r="H2" s="2"/>
      <c r="I2" s="2"/>
      <c r="J2" s="2"/>
      <c r="K2" s="65" t="s">
        <v>52</v>
      </c>
      <c r="L2" s="65"/>
      <c r="M2" s="65"/>
      <c r="N2" s="65"/>
      <c r="O2" s="65"/>
      <c r="P2" s="65"/>
      <c r="Q2" s="65"/>
      <c r="R2" s="65"/>
      <c r="S2" s="65"/>
      <c r="T2" s="65"/>
      <c r="U2" s="65"/>
      <c r="V2" s="6"/>
      <c r="W2" s="6"/>
      <c r="X2" s="6"/>
      <c r="Y2" s="6"/>
    </row>
    <row r="3" spans="1:34" ht="13.5" customHeight="1" x14ac:dyDescent="0.25">
      <c r="A3" s="1" t="s">
        <v>32</v>
      </c>
      <c r="C3" s="5"/>
      <c r="F3" s="2"/>
      <c r="G3" s="2"/>
      <c r="H3" s="2"/>
      <c r="I3" s="2"/>
      <c r="J3" s="2"/>
      <c r="K3" s="65" t="s">
        <v>51</v>
      </c>
      <c r="L3" s="65"/>
      <c r="M3" s="65"/>
      <c r="N3" s="65"/>
      <c r="O3" s="65"/>
      <c r="P3" s="65"/>
      <c r="Q3" s="65"/>
      <c r="R3" s="65"/>
      <c r="S3" s="65"/>
      <c r="T3" s="65"/>
      <c r="U3" s="65"/>
      <c r="W3" s="3" t="s">
        <v>53</v>
      </c>
      <c r="Z3" s="6"/>
      <c r="AA3" s="6"/>
      <c r="AB3" s="6"/>
      <c r="AC3" s="6"/>
    </row>
    <row r="4" spans="1:34" x14ac:dyDescent="0.25">
      <c r="A4" s="7" t="s">
        <v>2</v>
      </c>
      <c r="G4" s="2"/>
      <c r="H4" s="2"/>
      <c r="I4" s="2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34" x14ac:dyDescent="0.25">
      <c r="A5" s="7" t="s">
        <v>49</v>
      </c>
      <c r="F5" s="2"/>
      <c r="G5" s="2"/>
      <c r="H5" s="2"/>
      <c r="K5" s="65" t="s">
        <v>50</v>
      </c>
      <c r="L5" s="65"/>
      <c r="M5" s="65"/>
      <c r="N5" s="65"/>
      <c r="O5" s="65"/>
      <c r="P5" s="65"/>
      <c r="Q5" s="65"/>
      <c r="R5" s="65"/>
      <c r="S5" s="65"/>
      <c r="T5" s="65"/>
      <c r="U5" s="65"/>
      <c r="V5" s="6"/>
      <c r="W5" s="5" t="s">
        <v>48</v>
      </c>
      <c r="X5" s="6"/>
      <c r="Y5" s="6"/>
      <c r="Z5" s="6"/>
    </row>
    <row r="6" spans="1:34" ht="5.25" customHeight="1" thickBot="1" x14ac:dyDescent="0.3"/>
    <row r="7" spans="1:34" ht="34.5" customHeight="1" thickBot="1" x14ac:dyDescent="0.3">
      <c r="A7" s="103" t="s">
        <v>3</v>
      </c>
      <c r="B7" s="105" t="s">
        <v>4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7"/>
      <c r="N7" s="111" t="s">
        <v>5</v>
      </c>
      <c r="O7" s="112"/>
      <c r="P7" s="112"/>
      <c r="Q7" s="112"/>
      <c r="R7" s="112"/>
      <c r="S7" s="112"/>
      <c r="T7" s="112"/>
      <c r="U7" s="112"/>
      <c r="V7" s="112"/>
      <c r="W7" s="113"/>
      <c r="X7" s="114" t="s">
        <v>33</v>
      </c>
      <c r="Y7" s="89" t="s">
        <v>34</v>
      </c>
      <c r="Z7" s="92" t="s">
        <v>38</v>
      </c>
      <c r="AA7" s="99" t="s">
        <v>37</v>
      </c>
      <c r="AB7" s="82" t="s">
        <v>36</v>
      </c>
      <c r="AC7" s="86" t="s">
        <v>35</v>
      </c>
    </row>
    <row r="8" spans="1:34" ht="20.25" customHeight="1" thickBot="1" x14ac:dyDescent="0.3">
      <c r="A8" s="104"/>
      <c r="B8" s="108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10"/>
      <c r="N8" s="88" t="s">
        <v>30</v>
      </c>
      <c r="O8" s="8" t="s">
        <v>6</v>
      </c>
      <c r="P8" s="8"/>
      <c r="Q8" s="8"/>
      <c r="R8" s="8"/>
      <c r="S8" s="8"/>
      <c r="T8" s="8"/>
      <c r="U8" s="8"/>
      <c r="V8" s="8" t="s">
        <v>7</v>
      </c>
      <c r="W8" s="9"/>
      <c r="X8" s="115"/>
      <c r="Y8" s="90"/>
      <c r="Z8" s="93"/>
      <c r="AA8" s="100"/>
      <c r="AB8" s="102"/>
      <c r="AC8" s="87"/>
    </row>
    <row r="9" spans="1:34" ht="15" customHeight="1" x14ac:dyDescent="0.25">
      <c r="A9" s="104"/>
      <c r="B9" s="114" t="s">
        <v>8</v>
      </c>
      <c r="C9" s="99" t="s">
        <v>9</v>
      </c>
      <c r="D9" s="99" t="s">
        <v>10</v>
      </c>
      <c r="E9" s="99" t="s">
        <v>11</v>
      </c>
      <c r="F9" s="99" t="s">
        <v>12</v>
      </c>
      <c r="G9" s="99" t="s">
        <v>13</v>
      </c>
      <c r="H9" s="99" t="s">
        <v>14</v>
      </c>
      <c r="I9" s="99" t="s">
        <v>15</v>
      </c>
      <c r="J9" s="99" t="s">
        <v>16</v>
      </c>
      <c r="K9" s="99" t="s">
        <v>17</v>
      </c>
      <c r="L9" s="99" t="s">
        <v>18</v>
      </c>
      <c r="M9" s="82" t="s">
        <v>19</v>
      </c>
      <c r="N9" s="88"/>
      <c r="O9" s="84" t="s">
        <v>47</v>
      </c>
      <c r="P9" s="97" t="s">
        <v>46</v>
      </c>
      <c r="Q9" s="95" t="s">
        <v>45</v>
      </c>
      <c r="R9" s="84" t="s">
        <v>44</v>
      </c>
      <c r="S9" s="97" t="s">
        <v>43</v>
      </c>
      <c r="T9" s="95" t="s">
        <v>42</v>
      </c>
      <c r="U9" s="84" t="s">
        <v>41</v>
      </c>
      <c r="V9" s="97" t="s">
        <v>40</v>
      </c>
      <c r="W9" s="95" t="s">
        <v>39</v>
      </c>
      <c r="X9" s="115"/>
      <c r="Y9" s="90"/>
      <c r="Z9" s="93"/>
      <c r="AA9" s="100"/>
      <c r="AB9" s="102"/>
      <c r="AC9" s="87"/>
    </row>
    <row r="10" spans="1:34" ht="102" customHeight="1" thickBot="1" x14ac:dyDescent="0.3">
      <c r="A10" s="104"/>
      <c r="B10" s="116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83"/>
      <c r="N10" s="88"/>
      <c r="O10" s="85"/>
      <c r="P10" s="98"/>
      <c r="Q10" s="96"/>
      <c r="R10" s="85"/>
      <c r="S10" s="98"/>
      <c r="T10" s="96"/>
      <c r="U10" s="85"/>
      <c r="V10" s="98"/>
      <c r="W10" s="96"/>
      <c r="X10" s="116"/>
      <c r="Y10" s="91"/>
      <c r="Z10" s="94"/>
      <c r="AA10" s="101"/>
      <c r="AB10" s="83"/>
      <c r="AC10" s="87"/>
    </row>
    <row r="11" spans="1:34" x14ac:dyDescent="0.25">
      <c r="A11" s="10">
        <v>1</v>
      </c>
      <c r="B11" s="27">
        <v>95.955500000000001</v>
      </c>
      <c r="C11" s="27">
        <v>2.2107000000000001</v>
      </c>
      <c r="D11" s="27">
        <v>0.67430000000000001</v>
      </c>
      <c r="E11" s="27">
        <v>0.1081</v>
      </c>
      <c r="F11" s="27">
        <v>0.1043</v>
      </c>
      <c r="G11" s="27">
        <v>1.4E-3</v>
      </c>
      <c r="H11" s="27">
        <v>2.0299999999999999E-2</v>
      </c>
      <c r="I11" s="27">
        <v>1.46E-2</v>
      </c>
      <c r="J11" s="27">
        <v>1.1599999999999999E-2</v>
      </c>
      <c r="K11" s="27">
        <v>0.01</v>
      </c>
      <c r="L11" s="27">
        <v>0.71199999999999997</v>
      </c>
      <c r="M11" s="27">
        <v>0.16420000000000001</v>
      </c>
      <c r="N11" s="41">
        <v>0.69950000000000001</v>
      </c>
      <c r="O11" s="39"/>
      <c r="P11" s="28">
        <v>34.28</v>
      </c>
      <c r="Q11" s="29">
        <f>P11/3.6</f>
        <v>9.5222222222222221</v>
      </c>
      <c r="R11" s="30"/>
      <c r="S11" s="31">
        <v>38.01</v>
      </c>
      <c r="T11" s="29">
        <f>S11/3.6</f>
        <v>10.558333333333332</v>
      </c>
      <c r="U11" s="32"/>
      <c r="V11" s="28">
        <v>49.88</v>
      </c>
      <c r="W11" s="29">
        <f>V11/3.6</f>
        <v>13.855555555555556</v>
      </c>
      <c r="X11" s="33">
        <v>-20.6</v>
      </c>
      <c r="Y11" s="28"/>
      <c r="Z11" s="28">
        <v>0.159</v>
      </c>
      <c r="AA11" s="28">
        <v>0.14299999999999999</v>
      </c>
      <c r="AB11" s="34"/>
      <c r="AC11" s="58">
        <v>46.270900000000005</v>
      </c>
      <c r="AD11" s="16">
        <f>SUM(B11:M11)+$K$41+$N$41</f>
        <v>100</v>
      </c>
      <c r="AE11" s="17" t="str">
        <f>IF(AD11=100,"ОК"," ")</f>
        <v>ОК</v>
      </c>
      <c r="AF11" s="18"/>
      <c r="AG11" s="18"/>
      <c r="AH11" s="18"/>
    </row>
    <row r="12" spans="1:34" x14ac:dyDescent="0.25">
      <c r="A12" s="10">
        <v>2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6"/>
      <c r="O12" s="39"/>
      <c r="P12" s="12">
        <v>34.28</v>
      </c>
      <c r="Q12" s="29">
        <f t="shared" ref="Q12:Q18" si="0">P12/3.6</f>
        <v>9.5222222222222221</v>
      </c>
      <c r="R12" s="30"/>
      <c r="S12" s="31">
        <v>38.01</v>
      </c>
      <c r="T12" s="29">
        <f t="shared" ref="T12:T18" si="1">S12/3.6</f>
        <v>10.558333333333332</v>
      </c>
      <c r="U12" s="32"/>
      <c r="V12" s="28">
        <v>49.88</v>
      </c>
      <c r="W12" s="29">
        <f t="shared" ref="W12:W18" si="2">V12/3.6</f>
        <v>13.855555555555556</v>
      </c>
      <c r="X12" s="33"/>
      <c r="Y12" s="28"/>
      <c r="Z12" s="28"/>
      <c r="AA12" s="28"/>
      <c r="AB12" s="34"/>
      <c r="AC12" s="58">
        <v>41.884</v>
      </c>
      <c r="AD12" s="16"/>
      <c r="AE12" s="17"/>
      <c r="AF12" s="18"/>
      <c r="AG12" s="18"/>
      <c r="AH12" s="18"/>
    </row>
    <row r="13" spans="1:34" x14ac:dyDescent="0.25">
      <c r="A13" s="10">
        <v>3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6"/>
      <c r="O13" s="39"/>
      <c r="P13" s="12">
        <v>34.28</v>
      </c>
      <c r="Q13" s="29">
        <f t="shared" si="0"/>
        <v>9.5222222222222221</v>
      </c>
      <c r="R13" s="30"/>
      <c r="S13" s="31">
        <v>38.01</v>
      </c>
      <c r="T13" s="29">
        <f t="shared" si="1"/>
        <v>10.558333333333332</v>
      </c>
      <c r="U13" s="32"/>
      <c r="V13" s="28">
        <v>49.88</v>
      </c>
      <c r="W13" s="29">
        <f t="shared" si="2"/>
        <v>13.855555555555556</v>
      </c>
      <c r="X13" s="33"/>
      <c r="Y13" s="28"/>
      <c r="Z13" s="28"/>
      <c r="AA13" s="28"/>
      <c r="AB13" s="34"/>
      <c r="AC13" s="58">
        <v>48.069900000000004</v>
      </c>
      <c r="AD13" s="16"/>
      <c r="AE13" s="17"/>
      <c r="AF13" s="18"/>
      <c r="AG13" s="18"/>
      <c r="AH13" s="18"/>
    </row>
    <row r="14" spans="1:34" x14ac:dyDescent="0.25">
      <c r="A14" s="10">
        <v>4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6"/>
      <c r="O14" s="39"/>
      <c r="P14" s="12">
        <v>34.28</v>
      </c>
      <c r="Q14" s="29">
        <f t="shared" si="0"/>
        <v>9.5222222222222221</v>
      </c>
      <c r="R14" s="30"/>
      <c r="S14" s="31">
        <v>38.01</v>
      </c>
      <c r="T14" s="29">
        <f t="shared" si="1"/>
        <v>10.558333333333332</v>
      </c>
      <c r="U14" s="32"/>
      <c r="V14" s="28">
        <v>49.88</v>
      </c>
      <c r="W14" s="29">
        <f t="shared" si="2"/>
        <v>13.855555555555556</v>
      </c>
      <c r="X14" s="33"/>
      <c r="Y14" s="28"/>
      <c r="Z14" s="28"/>
      <c r="AA14" s="28"/>
      <c r="AB14" s="34"/>
      <c r="AC14" s="58">
        <v>48.2607</v>
      </c>
      <c r="AD14" s="16"/>
      <c r="AE14" s="17"/>
      <c r="AF14" s="18"/>
      <c r="AG14" s="18"/>
      <c r="AH14" s="18"/>
    </row>
    <row r="15" spans="1:34" x14ac:dyDescent="0.25">
      <c r="A15" s="10">
        <v>5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6"/>
      <c r="O15" s="39"/>
      <c r="P15" s="12">
        <v>34.28</v>
      </c>
      <c r="Q15" s="29">
        <f t="shared" si="0"/>
        <v>9.5222222222222221</v>
      </c>
      <c r="R15" s="30"/>
      <c r="S15" s="31">
        <v>38.01</v>
      </c>
      <c r="T15" s="29">
        <f t="shared" si="1"/>
        <v>10.558333333333332</v>
      </c>
      <c r="U15" s="32"/>
      <c r="V15" s="28">
        <v>49.88</v>
      </c>
      <c r="W15" s="29">
        <f t="shared" si="2"/>
        <v>13.855555555555556</v>
      </c>
      <c r="X15" s="33"/>
      <c r="Y15" s="28"/>
      <c r="Z15" s="28"/>
      <c r="AA15" s="28"/>
      <c r="AB15" s="34"/>
      <c r="AC15" s="58">
        <v>46.685900000000004</v>
      </c>
      <c r="AD15" s="16"/>
      <c r="AE15" s="17"/>
      <c r="AF15" s="18"/>
      <c r="AG15" s="18"/>
      <c r="AH15" s="18"/>
    </row>
    <row r="16" spans="1:34" x14ac:dyDescent="0.25">
      <c r="A16" s="10">
        <v>6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6"/>
      <c r="O16" s="39"/>
      <c r="P16" s="12">
        <v>34.28</v>
      </c>
      <c r="Q16" s="29">
        <f t="shared" si="0"/>
        <v>9.5222222222222221</v>
      </c>
      <c r="R16" s="30"/>
      <c r="S16" s="31">
        <v>38.01</v>
      </c>
      <c r="T16" s="29">
        <f t="shared" si="1"/>
        <v>10.558333333333332</v>
      </c>
      <c r="U16" s="32"/>
      <c r="V16" s="28">
        <v>49.88</v>
      </c>
      <c r="W16" s="29">
        <f t="shared" si="2"/>
        <v>13.855555555555556</v>
      </c>
      <c r="X16" s="33"/>
      <c r="Y16" s="28"/>
      <c r="Z16" s="28"/>
      <c r="AA16" s="28"/>
      <c r="AB16" s="34"/>
      <c r="AC16" s="58">
        <v>31.6295</v>
      </c>
      <c r="AD16" s="16"/>
      <c r="AE16" s="17"/>
      <c r="AF16" s="18"/>
      <c r="AG16" s="18"/>
      <c r="AH16" s="18"/>
    </row>
    <row r="17" spans="1:34" x14ac:dyDescent="0.25">
      <c r="A17" s="10">
        <v>7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43"/>
      <c r="O17" s="39"/>
      <c r="P17" s="12">
        <v>34.28</v>
      </c>
      <c r="Q17" s="29">
        <f t="shared" si="0"/>
        <v>9.5222222222222221</v>
      </c>
      <c r="R17" s="30"/>
      <c r="S17" s="31">
        <v>38.01</v>
      </c>
      <c r="T17" s="29">
        <f t="shared" si="1"/>
        <v>10.558333333333332</v>
      </c>
      <c r="U17" s="32"/>
      <c r="V17" s="28">
        <v>49.88</v>
      </c>
      <c r="W17" s="29">
        <f t="shared" si="2"/>
        <v>13.855555555555556</v>
      </c>
      <c r="X17" s="33"/>
      <c r="Y17" s="28"/>
      <c r="Z17" s="28"/>
      <c r="AA17" s="28"/>
      <c r="AB17" s="34"/>
      <c r="AC17" s="58">
        <v>33.974699999999999</v>
      </c>
      <c r="AD17" s="16"/>
      <c r="AE17" s="17"/>
      <c r="AF17" s="18"/>
      <c r="AG17" s="18"/>
      <c r="AH17" s="18"/>
    </row>
    <row r="18" spans="1:34" x14ac:dyDescent="0.25">
      <c r="A18" s="10">
        <v>8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42"/>
      <c r="N18" s="43"/>
      <c r="O18" s="39"/>
      <c r="P18" s="12">
        <v>34.28</v>
      </c>
      <c r="Q18" s="29">
        <f t="shared" si="0"/>
        <v>9.5222222222222221</v>
      </c>
      <c r="R18" s="30"/>
      <c r="S18" s="31">
        <v>38.01</v>
      </c>
      <c r="T18" s="29">
        <f t="shared" si="1"/>
        <v>10.558333333333332</v>
      </c>
      <c r="U18" s="32"/>
      <c r="V18" s="28">
        <v>49.88</v>
      </c>
      <c r="W18" s="29">
        <f t="shared" si="2"/>
        <v>13.855555555555556</v>
      </c>
      <c r="X18" s="33"/>
      <c r="Y18" s="28"/>
      <c r="Z18" s="28"/>
      <c r="AA18" s="28"/>
      <c r="AB18" s="34"/>
      <c r="AC18" s="58">
        <v>47.941900000000004</v>
      </c>
      <c r="AD18" s="16"/>
      <c r="AE18" s="17"/>
      <c r="AF18" s="18"/>
      <c r="AG18" s="18"/>
      <c r="AH18" s="18"/>
    </row>
    <row r="19" spans="1:34" x14ac:dyDescent="0.25">
      <c r="A19" s="10">
        <v>9</v>
      </c>
      <c r="B19" s="11">
        <v>96.036699999999996</v>
      </c>
      <c r="C19" s="11">
        <v>2.1652</v>
      </c>
      <c r="D19" s="11">
        <v>0.6734</v>
      </c>
      <c r="E19" s="11">
        <v>0.1081</v>
      </c>
      <c r="F19" s="11">
        <v>0.10489999999999999</v>
      </c>
      <c r="G19" s="11">
        <v>1.1000000000000001E-3</v>
      </c>
      <c r="H19" s="11">
        <v>2.1299999999999999E-2</v>
      </c>
      <c r="I19" s="11">
        <v>1.5900000000000001E-2</v>
      </c>
      <c r="J19" s="11">
        <v>1.4999999999999999E-2</v>
      </c>
      <c r="K19" s="11">
        <v>4.1999999999999997E-3</v>
      </c>
      <c r="L19" s="11">
        <v>0.68279999999999996</v>
      </c>
      <c r="M19" s="11">
        <v>0.15840000000000001</v>
      </c>
      <c r="N19" s="40">
        <v>0.69910000000000005</v>
      </c>
      <c r="O19" s="12"/>
      <c r="P19" s="36">
        <v>34.28</v>
      </c>
      <c r="Q19" s="29">
        <f>P19/3.6</f>
        <v>9.5222222222222221</v>
      </c>
      <c r="R19" s="13"/>
      <c r="S19" s="12">
        <v>38.020000000000003</v>
      </c>
      <c r="T19" s="29">
        <f>S19/3.6</f>
        <v>10.561111111111112</v>
      </c>
      <c r="U19" s="15"/>
      <c r="V19" s="35">
        <v>49.9</v>
      </c>
      <c r="W19" s="29">
        <f>V19/3.6</f>
        <v>13.861111111111111</v>
      </c>
      <c r="X19" s="15">
        <v>-22.7</v>
      </c>
      <c r="Y19" s="12"/>
      <c r="Z19" s="12"/>
      <c r="AA19" s="12"/>
      <c r="AB19" s="37">
        <v>0</v>
      </c>
      <c r="AC19" s="59">
        <v>41.028700000000001</v>
      </c>
      <c r="AD19" s="16">
        <f>SUM(B19:M19)+$K$41+$N$41</f>
        <v>99.999999999999972</v>
      </c>
      <c r="AE19" s="17" t="str">
        <f>IF(AD19=100,"ОК"," ")</f>
        <v>ОК</v>
      </c>
      <c r="AF19" s="18"/>
      <c r="AG19" s="18"/>
      <c r="AH19" s="18"/>
    </row>
    <row r="20" spans="1:34" x14ac:dyDescent="0.25">
      <c r="A20" s="10">
        <v>10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0"/>
      <c r="O20" s="13"/>
      <c r="P20" s="36">
        <v>34.28</v>
      </c>
      <c r="Q20" s="29">
        <f t="shared" ref="Q20:Q24" si="3">P20/3.6</f>
        <v>9.5222222222222221</v>
      </c>
      <c r="R20" s="13"/>
      <c r="S20" s="12">
        <v>38.020000000000003</v>
      </c>
      <c r="T20" s="29">
        <f t="shared" ref="T20:T24" si="4">S20/3.6</f>
        <v>10.561111111111112</v>
      </c>
      <c r="U20" s="15"/>
      <c r="V20" s="35">
        <v>49.9</v>
      </c>
      <c r="W20" s="29">
        <f t="shared" ref="W20:W24" si="5">V20/3.6</f>
        <v>13.861111111111111</v>
      </c>
      <c r="X20" s="15"/>
      <c r="Y20" s="12"/>
      <c r="Z20" s="12"/>
      <c r="AA20" s="12"/>
      <c r="AB20" s="37"/>
      <c r="AC20" s="59">
        <v>51.098599999999998</v>
      </c>
      <c r="AD20" s="16"/>
      <c r="AE20" s="17"/>
      <c r="AF20" s="18"/>
      <c r="AG20" s="18"/>
      <c r="AH20" s="18"/>
    </row>
    <row r="21" spans="1:34" x14ac:dyDescent="0.25">
      <c r="A21" s="10">
        <v>11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0"/>
      <c r="O21" s="13"/>
      <c r="P21" s="36">
        <v>34.28</v>
      </c>
      <c r="Q21" s="29">
        <f t="shared" si="3"/>
        <v>9.5222222222222221</v>
      </c>
      <c r="R21" s="13"/>
      <c r="S21" s="12">
        <v>38.020000000000003</v>
      </c>
      <c r="T21" s="29">
        <f t="shared" si="4"/>
        <v>10.561111111111112</v>
      </c>
      <c r="U21" s="15"/>
      <c r="V21" s="35">
        <v>49.9</v>
      </c>
      <c r="W21" s="29">
        <f t="shared" si="5"/>
        <v>13.861111111111111</v>
      </c>
      <c r="X21" s="15"/>
      <c r="Y21" s="12"/>
      <c r="Z21" s="12"/>
      <c r="AA21" s="12"/>
      <c r="AB21" s="37"/>
      <c r="AC21" s="59">
        <v>40.295499999999997</v>
      </c>
      <c r="AD21" s="16"/>
      <c r="AE21" s="17"/>
      <c r="AF21" s="18"/>
      <c r="AG21" s="18"/>
      <c r="AH21" s="18"/>
    </row>
    <row r="22" spans="1:34" x14ac:dyDescent="0.25">
      <c r="A22" s="10">
        <v>12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0"/>
      <c r="O22" s="13"/>
      <c r="P22" s="36">
        <v>34.28</v>
      </c>
      <c r="Q22" s="29">
        <f t="shared" si="3"/>
        <v>9.5222222222222221</v>
      </c>
      <c r="R22" s="13"/>
      <c r="S22" s="12">
        <v>38.020000000000003</v>
      </c>
      <c r="T22" s="29">
        <f t="shared" si="4"/>
        <v>10.561111111111112</v>
      </c>
      <c r="U22" s="15"/>
      <c r="V22" s="35">
        <v>49.9</v>
      </c>
      <c r="W22" s="29">
        <f t="shared" si="5"/>
        <v>13.861111111111111</v>
      </c>
      <c r="X22" s="15"/>
      <c r="Y22" s="12"/>
      <c r="Z22" s="12"/>
      <c r="AA22" s="12"/>
      <c r="AB22" s="37"/>
      <c r="AC22" s="59">
        <v>50.222799999999999</v>
      </c>
      <c r="AD22" s="16"/>
      <c r="AE22" s="17"/>
      <c r="AF22" s="18"/>
      <c r="AG22" s="18"/>
      <c r="AH22" s="18"/>
    </row>
    <row r="23" spans="1:34" x14ac:dyDescent="0.25">
      <c r="A23" s="10">
        <v>13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0"/>
      <c r="O23" s="13"/>
      <c r="P23" s="36">
        <v>34.28</v>
      </c>
      <c r="Q23" s="29">
        <f t="shared" si="3"/>
        <v>9.5222222222222221</v>
      </c>
      <c r="R23" s="13"/>
      <c r="S23" s="12">
        <v>38.020000000000003</v>
      </c>
      <c r="T23" s="29">
        <f t="shared" si="4"/>
        <v>10.561111111111112</v>
      </c>
      <c r="U23" s="15"/>
      <c r="V23" s="35">
        <v>49.9</v>
      </c>
      <c r="W23" s="29">
        <f t="shared" si="5"/>
        <v>13.861111111111111</v>
      </c>
      <c r="X23" s="15"/>
      <c r="Y23" s="12"/>
      <c r="Z23" s="12"/>
      <c r="AA23" s="12"/>
      <c r="AB23" s="37"/>
      <c r="AC23" s="59">
        <v>45.201099999999997</v>
      </c>
      <c r="AD23" s="16"/>
      <c r="AE23" s="17"/>
      <c r="AF23" s="18"/>
      <c r="AG23" s="18"/>
      <c r="AH23" s="18"/>
    </row>
    <row r="24" spans="1:34" x14ac:dyDescent="0.25">
      <c r="A24" s="10">
        <v>14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0"/>
      <c r="O24" s="13"/>
      <c r="P24" s="36">
        <v>34.28</v>
      </c>
      <c r="Q24" s="29">
        <f t="shared" si="3"/>
        <v>9.5222222222222221</v>
      </c>
      <c r="R24" s="13"/>
      <c r="S24" s="12">
        <v>38.020000000000003</v>
      </c>
      <c r="T24" s="29">
        <f t="shared" si="4"/>
        <v>10.561111111111112</v>
      </c>
      <c r="U24" s="15"/>
      <c r="V24" s="35">
        <v>49.9</v>
      </c>
      <c r="W24" s="29">
        <f t="shared" si="5"/>
        <v>13.861111111111111</v>
      </c>
      <c r="X24" s="15"/>
      <c r="Y24" s="12"/>
      <c r="Z24" s="12"/>
      <c r="AA24" s="12"/>
      <c r="AB24" s="37"/>
      <c r="AC24" s="59">
        <v>47.152699999999996</v>
      </c>
      <c r="AD24" s="16"/>
      <c r="AE24" s="17"/>
      <c r="AF24" s="18"/>
      <c r="AG24" s="18"/>
      <c r="AH24" s="18"/>
    </row>
    <row r="25" spans="1:34" x14ac:dyDescent="0.25">
      <c r="A25" s="10">
        <v>15</v>
      </c>
      <c r="B25" s="11">
        <v>96.176299999999998</v>
      </c>
      <c r="C25" s="11">
        <v>2.0545</v>
      </c>
      <c r="D25" s="11">
        <v>0.629</v>
      </c>
      <c r="E25" s="11">
        <v>0.1009</v>
      </c>
      <c r="F25" s="11">
        <v>9.7299999999999998E-2</v>
      </c>
      <c r="G25" s="11">
        <v>1.5E-3</v>
      </c>
      <c r="H25" s="11">
        <v>1.95E-2</v>
      </c>
      <c r="I25" s="11">
        <v>1.38E-2</v>
      </c>
      <c r="J25" s="11">
        <v>1.26E-2</v>
      </c>
      <c r="K25" s="11">
        <v>5.0000000000000001E-3</v>
      </c>
      <c r="L25" s="11">
        <v>0.72529999999999994</v>
      </c>
      <c r="M25" s="11">
        <v>0.15129999999999999</v>
      </c>
      <c r="N25" s="10">
        <v>0.6976</v>
      </c>
      <c r="O25" s="13"/>
      <c r="P25" s="35">
        <v>34.200000000000003</v>
      </c>
      <c r="Q25" s="29">
        <f>P25/3.6</f>
        <v>9.5</v>
      </c>
      <c r="R25" s="13"/>
      <c r="S25" s="12">
        <v>37.93</v>
      </c>
      <c r="T25" s="29">
        <f>S25/3.6</f>
        <v>10.536111111111111</v>
      </c>
      <c r="U25" s="15"/>
      <c r="V25" s="12">
        <v>49.84</v>
      </c>
      <c r="W25" s="29">
        <f>V25/3.6</f>
        <v>13.844444444444445</v>
      </c>
      <c r="X25" s="15">
        <v>-18.399999999999999</v>
      </c>
      <c r="Y25" s="12"/>
      <c r="Z25" s="12">
        <v>0.16600000000000001</v>
      </c>
      <c r="AA25" s="12">
        <v>0.23799999999999999</v>
      </c>
      <c r="AB25" s="14"/>
      <c r="AC25" s="59">
        <v>62.3628</v>
      </c>
      <c r="AD25" s="16">
        <f>SUM(B25:M25)+$K$41+$N$41</f>
        <v>100</v>
      </c>
      <c r="AE25" s="17" t="str">
        <f>IF(AD25=100,"ОК"," ")</f>
        <v>ОК</v>
      </c>
      <c r="AF25" s="18"/>
      <c r="AG25" s="18"/>
      <c r="AH25" s="18"/>
    </row>
    <row r="26" spans="1:34" x14ac:dyDescent="0.25">
      <c r="A26" s="10">
        <v>16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0"/>
      <c r="O26" s="13"/>
      <c r="P26" s="35">
        <v>34.200000000000003</v>
      </c>
      <c r="Q26" s="29">
        <f t="shared" ref="Q26:Q31" si="6">P26/3.6</f>
        <v>9.5</v>
      </c>
      <c r="R26" s="13"/>
      <c r="S26" s="12">
        <v>37.93</v>
      </c>
      <c r="T26" s="29">
        <f t="shared" ref="T26:T31" si="7">S26/3.6</f>
        <v>10.536111111111111</v>
      </c>
      <c r="U26" s="15"/>
      <c r="V26" s="12">
        <v>49.84</v>
      </c>
      <c r="W26" s="29">
        <f t="shared" ref="W26:W31" si="8">V26/3.6</f>
        <v>13.844444444444445</v>
      </c>
      <c r="X26" s="15"/>
      <c r="Y26" s="12"/>
      <c r="Z26" s="12"/>
      <c r="AA26" s="12"/>
      <c r="AB26" s="14"/>
      <c r="AC26" s="59">
        <v>52.965900000000005</v>
      </c>
      <c r="AD26" s="16"/>
      <c r="AE26" s="17"/>
      <c r="AF26" s="18"/>
      <c r="AG26" s="18"/>
      <c r="AH26" s="18"/>
    </row>
    <row r="27" spans="1:34" x14ac:dyDescent="0.25">
      <c r="A27" s="10">
        <v>17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0"/>
      <c r="O27" s="13"/>
      <c r="P27" s="35">
        <v>34.200000000000003</v>
      </c>
      <c r="Q27" s="29">
        <f t="shared" si="6"/>
        <v>9.5</v>
      </c>
      <c r="R27" s="13"/>
      <c r="S27" s="12">
        <v>37.93</v>
      </c>
      <c r="T27" s="29">
        <f t="shared" si="7"/>
        <v>10.536111111111111</v>
      </c>
      <c r="U27" s="15"/>
      <c r="V27" s="12">
        <v>49.84</v>
      </c>
      <c r="W27" s="29">
        <f t="shared" si="8"/>
        <v>13.844444444444445</v>
      </c>
      <c r="X27" s="15"/>
      <c r="Y27" s="12"/>
      <c r="Z27" s="12"/>
      <c r="AA27" s="12"/>
      <c r="AB27" s="14"/>
      <c r="AC27" s="59">
        <v>55.483599999999996</v>
      </c>
      <c r="AD27" s="16"/>
      <c r="AE27" s="17"/>
      <c r="AF27" s="18"/>
      <c r="AG27" s="18"/>
      <c r="AH27" s="18"/>
    </row>
    <row r="28" spans="1:34" x14ac:dyDescent="0.25">
      <c r="A28" s="10">
        <v>18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0"/>
      <c r="O28" s="13"/>
      <c r="P28" s="35">
        <v>34.200000000000003</v>
      </c>
      <c r="Q28" s="29">
        <f t="shared" si="6"/>
        <v>9.5</v>
      </c>
      <c r="R28" s="13"/>
      <c r="S28" s="12">
        <v>37.93</v>
      </c>
      <c r="T28" s="29">
        <f t="shared" si="7"/>
        <v>10.536111111111111</v>
      </c>
      <c r="U28" s="15"/>
      <c r="V28" s="12">
        <v>49.84</v>
      </c>
      <c r="W28" s="29">
        <f t="shared" si="8"/>
        <v>13.844444444444445</v>
      </c>
      <c r="X28" s="15"/>
      <c r="Y28" s="12"/>
      <c r="Z28" s="12"/>
      <c r="AA28" s="12"/>
      <c r="AB28" s="14"/>
      <c r="AC28" s="59">
        <v>58.124000000000002</v>
      </c>
      <c r="AD28" s="16"/>
      <c r="AE28" s="17"/>
      <c r="AF28" s="18"/>
      <c r="AG28" s="18"/>
      <c r="AH28" s="18"/>
    </row>
    <row r="29" spans="1:34" x14ac:dyDescent="0.25">
      <c r="A29" s="10">
        <v>19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0"/>
      <c r="O29" s="13"/>
      <c r="P29" s="35">
        <v>34.200000000000003</v>
      </c>
      <c r="Q29" s="29">
        <f t="shared" si="6"/>
        <v>9.5</v>
      </c>
      <c r="R29" s="13"/>
      <c r="S29" s="12">
        <v>37.93</v>
      </c>
      <c r="T29" s="29">
        <f t="shared" si="7"/>
        <v>10.536111111111111</v>
      </c>
      <c r="U29" s="15"/>
      <c r="V29" s="12">
        <v>49.84</v>
      </c>
      <c r="W29" s="29">
        <f t="shared" si="8"/>
        <v>13.844444444444445</v>
      </c>
      <c r="X29" s="15"/>
      <c r="Y29" s="12"/>
      <c r="Z29" s="12"/>
      <c r="AA29" s="12"/>
      <c r="AB29" s="14"/>
      <c r="AC29" s="59">
        <v>51.580100000000002</v>
      </c>
      <c r="AD29" s="16"/>
      <c r="AE29" s="17"/>
      <c r="AF29" s="18"/>
      <c r="AG29" s="18"/>
      <c r="AH29" s="18"/>
    </row>
    <row r="30" spans="1:34" x14ac:dyDescent="0.25">
      <c r="A30" s="10">
        <v>20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0"/>
      <c r="O30" s="13"/>
      <c r="P30" s="35">
        <v>34.200000000000003</v>
      </c>
      <c r="Q30" s="29">
        <f t="shared" si="6"/>
        <v>9.5</v>
      </c>
      <c r="R30" s="13"/>
      <c r="S30" s="12">
        <v>37.93</v>
      </c>
      <c r="T30" s="29">
        <f t="shared" si="7"/>
        <v>10.536111111111111</v>
      </c>
      <c r="U30" s="15"/>
      <c r="V30" s="12">
        <v>49.84</v>
      </c>
      <c r="W30" s="29">
        <f t="shared" si="8"/>
        <v>13.844444444444445</v>
      </c>
      <c r="X30" s="15"/>
      <c r="Y30" s="12"/>
      <c r="Z30" s="12"/>
      <c r="AA30" s="12"/>
      <c r="AB30" s="14"/>
      <c r="AC30" s="59">
        <v>33.045999999999999</v>
      </c>
      <c r="AD30" s="16"/>
      <c r="AE30" s="17"/>
      <c r="AF30" s="18"/>
      <c r="AG30" s="18"/>
      <c r="AH30" s="18"/>
    </row>
    <row r="31" spans="1:34" x14ac:dyDescent="0.25">
      <c r="A31" s="10">
        <v>21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0"/>
      <c r="O31" s="13"/>
      <c r="P31" s="35">
        <v>34.200000000000003</v>
      </c>
      <c r="Q31" s="29">
        <f t="shared" si="6"/>
        <v>9.5</v>
      </c>
      <c r="R31" s="13"/>
      <c r="S31" s="12">
        <v>37.93</v>
      </c>
      <c r="T31" s="29">
        <f t="shared" si="7"/>
        <v>10.536111111111111</v>
      </c>
      <c r="U31" s="15"/>
      <c r="V31" s="12">
        <v>49.84</v>
      </c>
      <c r="W31" s="29">
        <f t="shared" si="8"/>
        <v>13.844444444444445</v>
      </c>
      <c r="X31" s="15"/>
      <c r="Y31" s="12"/>
      <c r="Z31" s="12"/>
      <c r="AA31" s="12"/>
      <c r="AB31" s="14"/>
      <c r="AC31" s="59">
        <v>42.641100000000002</v>
      </c>
      <c r="AD31" s="16"/>
      <c r="AE31" s="17"/>
      <c r="AF31" s="18"/>
      <c r="AG31" s="18"/>
      <c r="AH31" s="18"/>
    </row>
    <row r="32" spans="1:34" x14ac:dyDescent="0.25">
      <c r="A32" s="10">
        <v>22</v>
      </c>
      <c r="B32" s="11">
        <v>96.218599999999995</v>
      </c>
      <c r="C32" s="11">
        <v>2.0217999999999998</v>
      </c>
      <c r="D32" s="11">
        <v>0.63980000000000004</v>
      </c>
      <c r="E32" s="11">
        <v>0.1027</v>
      </c>
      <c r="F32" s="11">
        <v>9.98E-2</v>
      </c>
      <c r="G32" s="11">
        <v>1.4E-3</v>
      </c>
      <c r="H32" s="11">
        <v>1.9800000000000002E-2</v>
      </c>
      <c r="I32" s="11">
        <v>1.47E-2</v>
      </c>
      <c r="J32" s="11">
        <v>1.29E-2</v>
      </c>
      <c r="K32" s="11">
        <v>3.2000000000000002E-3</v>
      </c>
      <c r="L32" s="11">
        <v>0.70079999999999998</v>
      </c>
      <c r="M32" s="11">
        <v>0.1515</v>
      </c>
      <c r="N32" s="10">
        <v>0.6976</v>
      </c>
      <c r="O32" s="13"/>
      <c r="P32" s="12">
        <v>34.21</v>
      </c>
      <c r="Q32" s="29">
        <f>P32/3.6</f>
        <v>9.5027777777777782</v>
      </c>
      <c r="R32" s="13"/>
      <c r="S32" s="12">
        <v>37.94</v>
      </c>
      <c r="T32" s="29">
        <f>S32/3.6</f>
        <v>10.538888888888888</v>
      </c>
      <c r="U32" s="15"/>
      <c r="V32" s="12">
        <v>49.85</v>
      </c>
      <c r="W32" s="29">
        <f>V32/3.6</f>
        <v>13.847222222222221</v>
      </c>
      <c r="X32" s="15">
        <v>-18.399999999999999</v>
      </c>
      <c r="Y32" s="12"/>
      <c r="Z32" s="12"/>
      <c r="AA32" s="12"/>
      <c r="AB32" s="37">
        <v>0</v>
      </c>
      <c r="AC32" s="59">
        <v>38.119999999999997</v>
      </c>
      <c r="AD32" s="16">
        <f>SUM(B32:M32)+$K$41+$N$41</f>
        <v>100</v>
      </c>
      <c r="AE32" s="17" t="str">
        <f t="shared" ref="AE32:AE39" si="9">IF(AD32=100,"ОК"," ")</f>
        <v>ОК</v>
      </c>
      <c r="AF32" s="18"/>
      <c r="AG32" s="18"/>
      <c r="AH32" s="18"/>
    </row>
    <row r="33" spans="1:34" x14ac:dyDescent="0.25">
      <c r="A33" s="10">
        <v>23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0"/>
      <c r="O33" s="13"/>
      <c r="P33" s="12">
        <v>34.21</v>
      </c>
      <c r="Q33" s="29">
        <f t="shared" ref="Q33:Q38" si="10">P33/3.6</f>
        <v>9.5027777777777782</v>
      </c>
      <c r="R33" s="13"/>
      <c r="S33" s="12">
        <v>37.94</v>
      </c>
      <c r="T33" s="29">
        <f t="shared" ref="T33:T38" si="11">S33/3.6</f>
        <v>10.538888888888888</v>
      </c>
      <c r="U33" s="15"/>
      <c r="V33" s="12">
        <v>49.85</v>
      </c>
      <c r="W33" s="29">
        <f t="shared" ref="W33:W38" si="12">V33/3.6</f>
        <v>13.847222222222221</v>
      </c>
      <c r="X33" s="15"/>
      <c r="Y33" s="12"/>
      <c r="Z33" s="12"/>
      <c r="AA33" s="12"/>
      <c r="AB33" s="37"/>
      <c r="AC33" s="59">
        <v>55.827199999999998</v>
      </c>
      <c r="AD33" s="16"/>
      <c r="AE33" s="17"/>
      <c r="AF33" s="18"/>
      <c r="AG33" s="18"/>
      <c r="AH33" s="18"/>
    </row>
    <row r="34" spans="1:34" x14ac:dyDescent="0.25">
      <c r="A34" s="10">
        <v>24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0"/>
      <c r="O34" s="13"/>
      <c r="P34" s="12">
        <v>34.21</v>
      </c>
      <c r="Q34" s="29">
        <f t="shared" si="10"/>
        <v>9.5027777777777782</v>
      </c>
      <c r="R34" s="13"/>
      <c r="S34" s="12">
        <v>37.94</v>
      </c>
      <c r="T34" s="29">
        <f t="shared" si="11"/>
        <v>10.538888888888888</v>
      </c>
      <c r="U34" s="15"/>
      <c r="V34" s="12">
        <v>49.85</v>
      </c>
      <c r="W34" s="29">
        <f t="shared" si="12"/>
        <v>13.847222222222221</v>
      </c>
      <c r="X34" s="15"/>
      <c r="Y34" s="12"/>
      <c r="Z34" s="12"/>
      <c r="AA34" s="12"/>
      <c r="AB34" s="37"/>
      <c r="AC34" s="59">
        <v>53.499099999999999</v>
      </c>
      <c r="AD34" s="16"/>
      <c r="AE34" s="17"/>
      <c r="AF34" s="18"/>
      <c r="AG34" s="18"/>
      <c r="AH34" s="18"/>
    </row>
    <row r="35" spans="1:34" x14ac:dyDescent="0.25">
      <c r="A35" s="10">
        <v>25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0"/>
      <c r="O35" s="13"/>
      <c r="P35" s="12">
        <v>34.21</v>
      </c>
      <c r="Q35" s="29">
        <f t="shared" si="10"/>
        <v>9.5027777777777782</v>
      </c>
      <c r="R35" s="13"/>
      <c r="S35" s="12">
        <v>37.94</v>
      </c>
      <c r="T35" s="29">
        <f t="shared" si="11"/>
        <v>10.538888888888888</v>
      </c>
      <c r="U35" s="15"/>
      <c r="V35" s="12">
        <v>49.85</v>
      </c>
      <c r="W35" s="29">
        <f t="shared" si="12"/>
        <v>13.847222222222221</v>
      </c>
      <c r="X35" s="15"/>
      <c r="Y35" s="12"/>
      <c r="Z35" s="12"/>
      <c r="AA35" s="12"/>
      <c r="AB35" s="37"/>
      <c r="AC35" s="59">
        <v>52.696899999999999</v>
      </c>
      <c r="AD35" s="16"/>
      <c r="AE35" s="17"/>
      <c r="AF35" s="18"/>
      <c r="AG35" s="18"/>
      <c r="AH35" s="18"/>
    </row>
    <row r="36" spans="1:34" x14ac:dyDescent="0.25">
      <c r="A36" s="10">
        <v>26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0"/>
      <c r="O36" s="13"/>
      <c r="P36" s="12">
        <v>34.21</v>
      </c>
      <c r="Q36" s="29">
        <f t="shared" si="10"/>
        <v>9.5027777777777782</v>
      </c>
      <c r="R36" s="13"/>
      <c r="S36" s="12">
        <v>37.94</v>
      </c>
      <c r="T36" s="29">
        <f t="shared" si="11"/>
        <v>10.538888888888888</v>
      </c>
      <c r="U36" s="15"/>
      <c r="V36" s="12">
        <v>49.85</v>
      </c>
      <c r="W36" s="29">
        <f t="shared" si="12"/>
        <v>13.847222222222221</v>
      </c>
      <c r="X36" s="15"/>
      <c r="Y36" s="12"/>
      <c r="Z36" s="12"/>
      <c r="AA36" s="12"/>
      <c r="AB36" s="37"/>
      <c r="AC36" s="59">
        <v>55.327800000000003</v>
      </c>
      <c r="AD36" s="16"/>
      <c r="AE36" s="17"/>
      <c r="AF36" s="18"/>
      <c r="AG36" s="18"/>
      <c r="AH36" s="18"/>
    </row>
    <row r="37" spans="1:34" x14ac:dyDescent="0.25">
      <c r="A37" s="10">
        <v>27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0"/>
      <c r="O37" s="13"/>
      <c r="P37" s="12">
        <v>34.21</v>
      </c>
      <c r="Q37" s="29">
        <f t="shared" si="10"/>
        <v>9.5027777777777782</v>
      </c>
      <c r="R37" s="13"/>
      <c r="S37" s="12">
        <v>37.94</v>
      </c>
      <c r="T37" s="29">
        <f t="shared" si="11"/>
        <v>10.538888888888888</v>
      </c>
      <c r="U37" s="15"/>
      <c r="V37" s="12">
        <v>49.85</v>
      </c>
      <c r="W37" s="29">
        <f t="shared" si="12"/>
        <v>13.847222222222221</v>
      </c>
      <c r="X37" s="15"/>
      <c r="Y37" s="12"/>
      <c r="Z37" s="12"/>
      <c r="AA37" s="12"/>
      <c r="AB37" s="37"/>
      <c r="AC37" s="59">
        <v>50.305800000000005</v>
      </c>
      <c r="AD37" s="16"/>
      <c r="AE37" s="17"/>
      <c r="AF37" s="18"/>
      <c r="AG37" s="18"/>
      <c r="AH37" s="18"/>
    </row>
    <row r="38" spans="1:34" x14ac:dyDescent="0.25">
      <c r="A38" s="10">
        <v>28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0"/>
      <c r="O38" s="13"/>
      <c r="P38" s="12">
        <v>34.21</v>
      </c>
      <c r="Q38" s="29">
        <f t="shared" si="10"/>
        <v>9.5027777777777782</v>
      </c>
      <c r="R38" s="13"/>
      <c r="S38" s="12">
        <v>37.94</v>
      </c>
      <c r="T38" s="29">
        <f t="shared" si="11"/>
        <v>10.538888888888888</v>
      </c>
      <c r="U38" s="15"/>
      <c r="V38" s="12">
        <v>49.85</v>
      </c>
      <c r="W38" s="29">
        <f t="shared" si="12"/>
        <v>13.847222222222221</v>
      </c>
      <c r="X38" s="15"/>
      <c r="Y38" s="12"/>
      <c r="Z38" s="12"/>
      <c r="AA38" s="12"/>
      <c r="AB38" s="37"/>
      <c r="AC38" s="59">
        <v>62.9938</v>
      </c>
      <c r="AD38" s="16"/>
      <c r="AE38" s="17"/>
      <c r="AF38" s="18"/>
      <c r="AG38" s="18"/>
      <c r="AH38" s="18"/>
    </row>
    <row r="39" spans="1:34" x14ac:dyDescent="0.25">
      <c r="A39" s="10">
        <v>29</v>
      </c>
      <c r="B39" s="11">
        <v>96.215599999999995</v>
      </c>
      <c r="C39" s="11">
        <v>1.9651000000000001</v>
      </c>
      <c r="D39" s="11">
        <v>0.67910000000000004</v>
      </c>
      <c r="E39" s="11">
        <v>0.1095</v>
      </c>
      <c r="F39" s="11">
        <v>0.1076</v>
      </c>
      <c r="G39" s="11">
        <v>1.6000000000000001E-3</v>
      </c>
      <c r="H39" s="11">
        <v>2.1700000000000001E-2</v>
      </c>
      <c r="I39" s="11">
        <v>1.6199999999999999E-2</v>
      </c>
      <c r="J39" s="11">
        <v>1.5299999999999999E-2</v>
      </c>
      <c r="K39" s="11">
        <v>3.3999999999999998E-3</v>
      </c>
      <c r="L39" s="11">
        <v>0.69279999999999997</v>
      </c>
      <c r="M39" s="11">
        <v>0.15909999999999999</v>
      </c>
      <c r="N39" s="10">
        <v>0.69820000000000004</v>
      </c>
      <c r="O39" s="13"/>
      <c r="P39" s="12">
        <v>34.24</v>
      </c>
      <c r="Q39" s="29">
        <f>P39/3.6</f>
        <v>9.5111111111111111</v>
      </c>
      <c r="R39" s="13"/>
      <c r="S39" s="12">
        <v>37.97</v>
      </c>
      <c r="T39" s="38">
        <f>S39/3.6</f>
        <v>10.547222222222222</v>
      </c>
      <c r="U39" s="15"/>
      <c r="V39" s="12">
        <v>49.87</v>
      </c>
      <c r="W39" s="38">
        <f>V39/3.6</f>
        <v>13.852777777777776</v>
      </c>
      <c r="X39" s="15">
        <v>-21.6</v>
      </c>
      <c r="Y39" s="12"/>
      <c r="Z39" s="12"/>
      <c r="AA39" s="12"/>
      <c r="AB39" s="14"/>
      <c r="AC39" s="59">
        <v>67.445399999999992</v>
      </c>
      <c r="AD39" s="16">
        <f>SUM(B39:M39)+$K$41+$N$41</f>
        <v>99.999999999999986</v>
      </c>
      <c r="AE39" s="17" t="str">
        <f t="shared" si="9"/>
        <v>ОК</v>
      </c>
      <c r="AF39" s="18"/>
      <c r="AG39" s="18"/>
      <c r="AH39" s="18"/>
    </row>
    <row r="40" spans="1:34" ht="15.75" thickBot="1" x14ac:dyDescent="0.3">
      <c r="A40" s="44">
        <v>30</v>
      </c>
      <c r="B40" s="45"/>
      <c r="C40" s="45"/>
      <c r="D40" s="45"/>
      <c r="E40" s="45"/>
      <c r="F40" s="45"/>
      <c r="G40" s="45"/>
      <c r="H40" s="46"/>
      <c r="I40" s="47"/>
      <c r="J40" s="45"/>
      <c r="K40" s="46"/>
      <c r="L40" s="48"/>
      <c r="M40" s="47"/>
      <c r="N40" s="49"/>
      <c r="O40" s="50"/>
      <c r="P40" s="51">
        <v>34.24</v>
      </c>
      <c r="Q40" s="52">
        <f>P40/3.6</f>
        <v>9.5111111111111111</v>
      </c>
      <c r="R40" s="50"/>
      <c r="S40" s="51">
        <v>37.97</v>
      </c>
      <c r="T40" s="53">
        <f>S40/3.6</f>
        <v>10.547222222222222</v>
      </c>
      <c r="U40" s="54"/>
      <c r="V40" s="56">
        <v>49.87</v>
      </c>
      <c r="W40" s="57">
        <f>V40/3.6</f>
        <v>13.852777777777776</v>
      </c>
      <c r="X40" s="56"/>
      <c r="Y40" s="56"/>
      <c r="Z40" s="56"/>
      <c r="AA40" s="56"/>
      <c r="AB40" s="55"/>
      <c r="AC40" s="60">
        <v>68.493200000000002</v>
      </c>
      <c r="AD40" s="16"/>
      <c r="AE40" s="17"/>
      <c r="AF40" s="18"/>
      <c r="AG40" s="18"/>
      <c r="AH40" s="18"/>
    </row>
    <row r="41" spans="1:34" ht="15" customHeight="1" thickBot="1" x14ac:dyDescent="0.3">
      <c r="A41" s="75" t="s">
        <v>20</v>
      </c>
      <c r="B41" s="76"/>
      <c r="C41" s="76"/>
      <c r="D41" s="76"/>
      <c r="E41" s="76"/>
      <c r="F41" s="76"/>
      <c r="G41" s="76"/>
      <c r="H41" s="77"/>
      <c r="I41" s="75" t="s">
        <v>21</v>
      </c>
      <c r="J41" s="76"/>
      <c r="K41" s="19">
        <v>1.0999999999999999E-2</v>
      </c>
      <c r="L41" s="78" t="s">
        <v>22</v>
      </c>
      <c r="M41" s="79"/>
      <c r="N41" s="20">
        <v>2E-3</v>
      </c>
      <c r="O41" s="80"/>
      <c r="P41" s="66">
        <f>SUMPRODUCT(P11:P40,AC11:AC40)/SUM(AC11:AC40)</f>
        <v>34.239647054199104</v>
      </c>
      <c r="Q41" s="66">
        <f>SUMPRODUCT(Q11:Q39,AC11:AC39)/SUM(AC11:AC39)</f>
        <v>9.5110083153283043</v>
      </c>
      <c r="R41" s="68">
        <f>SUMPRODUCT(R11:R39,AC11:AC39)/SUM(AC11:AC39)</f>
        <v>0</v>
      </c>
      <c r="S41" s="66">
        <f>SUMPRODUCT(S11:S39,AC11:AC39)/SUM(AC11:AC39)</f>
        <v>37.971577334880678</v>
      </c>
      <c r="T41" s="70">
        <f>SUMPRODUCT(T11:T39,AC11:AC39)/SUM(AC11:AC39)</f>
        <v>10.547660370800189</v>
      </c>
      <c r="U41" s="21"/>
      <c r="V41" s="22"/>
      <c r="W41" s="22"/>
      <c r="X41" s="22"/>
      <c r="Y41" s="22"/>
      <c r="Z41" s="22"/>
      <c r="AA41" s="22"/>
      <c r="AB41" s="22"/>
      <c r="AC41" s="22"/>
      <c r="AD41" s="16"/>
      <c r="AE41" s="17"/>
      <c r="AF41" s="18"/>
      <c r="AG41" s="18"/>
      <c r="AH41" s="18"/>
    </row>
    <row r="42" spans="1:34" ht="19.5" customHeight="1" thickBot="1" x14ac:dyDescent="0.3">
      <c r="A42" s="23"/>
      <c r="B42" s="24"/>
      <c r="C42" s="24"/>
      <c r="D42" s="24"/>
      <c r="E42" s="24"/>
      <c r="F42" s="24"/>
      <c r="G42" s="24"/>
      <c r="H42" s="72" t="s">
        <v>23</v>
      </c>
      <c r="I42" s="73"/>
      <c r="J42" s="73"/>
      <c r="K42" s="73"/>
      <c r="L42" s="73"/>
      <c r="M42" s="73"/>
      <c r="N42" s="74"/>
      <c r="O42" s="81"/>
      <c r="P42" s="67"/>
      <c r="Q42" s="67"/>
      <c r="R42" s="69"/>
      <c r="S42" s="67"/>
      <c r="T42" s="71"/>
      <c r="U42" s="21"/>
      <c r="V42" s="24"/>
      <c r="W42" s="24"/>
      <c r="X42" s="24"/>
      <c r="Y42" s="24"/>
      <c r="Z42" s="24"/>
      <c r="AA42" s="24"/>
      <c r="AB42" s="22" t="s">
        <v>54</v>
      </c>
      <c r="AC42" s="61">
        <v>1480.63</v>
      </c>
      <c r="AE42" s="17" t="str">
        <f>IF(AD42=100,"ОК"," ")</f>
        <v xml:space="preserve"> </v>
      </c>
    </row>
    <row r="43" spans="1:34" ht="4.5" customHeight="1" x14ac:dyDescent="0.25"/>
    <row r="44" spans="1:34" x14ac:dyDescent="0.25">
      <c r="B44" s="5" t="s">
        <v>55</v>
      </c>
      <c r="M44" s="3" t="s">
        <v>56</v>
      </c>
      <c r="O44" s="3" t="s">
        <v>57</v>
      </c>
      <c r="U44" s="3" t="s">
        <v>58</v>
      </c>
      <c r="V44" s="62"/>
    </row>
    <row r="45" spans="1:34" x14ac:dyDescent="0.25">
      <c r="D45" s="25" t="s">
        <v>24</v>
      </c>
      <c r="O45" s="25" t="s">
        <v>25</v>
      </c>
      <c r="R45" s="25" t="s">
        <v>26</v>
      </c>
      <c r="U45" s="3" t="s">
        <v>27</v>
      </c>
      <c r="V45" s="25"/>
    </row>
    <row r="46" spans="1:34" x14ac:dyDescent="0.25">
      <c r="B46" s="5" t="s">
        <v>59</v>
      </c>
      <c r="O46" s="3" t="s">
        <v>60</v>
      </c>
      <c r="U46" s="3" t="s">
        <v>58</v>
      </c>
    </row>
    <row r="47" spans="1:34" x14ac:dyDescent="0.25">
      <c r="E47" s="25" t="s">
        <v>28</v>
      </c>
      <c r="O47" s="25" t="s">
        <v>25</v>
      </c>
      <c r="R47" s="25" t="s">
        <v>26</v>
      </c>
      <c r="U47" s="3" t="s">
        <v>27</v>
      </c>
      <c r="V47" s="25"/>
    </row>
    <row r="48" spans="1:34" x14ac:dyDescent="0.25">
      <c r="B48" s="5" t="s">
        <v>61</v>
      </c>
      <c r="O48" s="3" t="s">
        <v>62</v>
      </c>
      <c r="U48" s="3" t="s">
        <v>58</v>
      </c>
    </row>
    <row r="49" spans="2:22" x14ac:dyDescent="0.25">
      <c r="E49" s="25" t="s">
        <v>29</v>
      </c>
      <c r="O49" s="25" t="s">
        <v>25</v>
      </c>
      <c r="R49" s="25" t="s">
        <v>26</v>
      </c>
      <c r="U49" s="3" t="s">
        <v>27</v>
      </c>
      <c r="V49" s="25"/>
    </row>
    <row r="53" spans="2:22" x14ac:dyDescent="0.25">
      <c r="B53" s="3" t="s">
        <v>63</v>
      </c>
    </row>
  </sheetData>
  <mergeCells count="45">
    <mergeCell ref="G9:G10"/>
    <mergeCell ref="A7:A10"/>
    <mergeCell ref="B7:M8"/>
    <mergeCell ref="N7:W7"/>
    <mergeCell ref="X7:X10"/>
    <mergeCell ref="H9:H10"/>
    <mergeCell ref="I9:I10"/>
    <mergeCell ref="J9:J10"/>
    <mergeCell ref="K9:K10"/>
    <mergeCell ref="B9:B10"/>
    <mergeCell ref="C9:C10"/>
    <mergeCell ref="D9:D10"/>
    <mergeCell ref="E9:E10"/>
    <mergeCell ref="F9:F10"/>
    <mergeCell ref="R9:R10"/>
    <mergeCell ref="L9:L10"/>
    <mergeCell ref="AC7:AC10"/>
    <mergeCell ref="N8:N10"/>
    <mergeCell ref="Y7:Y10"/>
    <mergeCell ref="Z7:Z10"/>
    <mergeCell ref="T9:T10"/>
    <mergeCell ref="U9:U10"/>
    <mergeCell ref="V9:V10"/>
    <mergeCell ref="W9:W10"/>
    <mergeCell ref="P9:P10"/>
    <mergeCell ref="Q9:Q10"/>
    <mergeCell ref="S9:S10"/>
    <mergeCell ref="AA7:AA10"/>
    <mergeCell ref="AB7:AB10"/>
    <mergeCell ref="K1:U1"/>
    <mergeCell ref="K2:U2"/>
    <mergeCell ref="K3:U3"/>
    <mergeCell ref="K5:U5"/>
    <mergeCell ref="Q41:Q42"/>
    <mergeCell ref="R41:R42"/>
    <mergeCell ref="S41:S42"/>
    <mergeCell ref="T41:T42"/>
    <mergeCell ref="H42:N42"/>
    <mergeCell ref="A41:H41"/>
    <mergeCell ref="I41:J41"/>
    <mergeCell ref="L41:M41"/>
    <mergeCell ref="O41:O42"/>
    <mergeCell ref="P41:P42"/>
    <mergeCell ref="M9:M10"/>
    <mergeCell ref="O9:O10"/>
  </mergeCells>
  <printOptions horizontalCentered="1" verticalCentered="1"/>
  <pageMargins left="0.47244094488188981" right="0.19685039370078741" top="0.15748031496062992" bottom="0.15748031496062992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3"/>
  <sheetViews>
    <sheetView zoomScale="110" zoomScaleNormal="110" zoomScaleSheetLayoutView="90" workbookViewId="0">
      <selection activeCell="AF10" sqref="AF10"/>
    </sheetView>
  </sheetViews>
  <sheetFormatPr defaultRowHeight="15" x14ac:dyDescent="0.25"/>
  <cols>
    <col min="1" max="1" width="4.85546875" style="3" customWidth="1"/>
    <col min="2" max="13" width="7.7109375" style="3" customWidth="1"/>
    <col min="14" max="23" width="7.5703125" style="3" customWidth="1"/>
    <col min="24" max="24" width="6" style="3" customWidth="1"/>
    <col min="25" max="25" width="6.85546875" style="3" customWidth="1"/>
    <col min="26" max="26" width="8.140625" style="3" customWidth="1"/>
    <col min="27" max="28" width="6.85546875" style="3" customWidth="1"/>
    <col min="29" max="29" width="7.7109375" style="3" customWidth="1"/>
    <col min="30" max="30" width="9.140625" style="3"/>
    <col min="31" max="31" width="7.5703125" style="3" bestFit="1" customWidth="1"/>
    <col min="32" max="32" width="9.5703125" style="3" bestFit="1" customWidth="1"/>
    <col min="33" max="33" width="7.5703125" style="3" bestFit="1" customWidth="1"/>
    <col min="34" max="34" width="10.28515625" style="3" bestFit="1" customWidth="1"/>
    <col min="35" max="16384" width="9.140625" style="3"/>
  </cols>
  <sheetData>
    <row r="1" spans="1:34" x14ac:dyDescent="0.25">
      <c r="A1" s="1" t="s">
        <v>0</v>
      </c>
      <c r="B1" s="2"/>
      <c r="C1" s="2"/>
      <c r="D1" s="2"/>
      <c r="K1" s="64" t="s">
        <v>1</v>
      </c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1:34" x14ac:dyDescent="0.25">
      <c r="A2" s="1" t="s">
        <v>31</v>
      </c>
      <c r="B2" s="2"/>
      <c r="C2" s="4"/>
      <c r="D2" s="2"/>
      <c r="F2" s="2"/>
      <c r="G2" s="2"/>
      <c r="H2" s="2"/>
      <c r="I2" s="2"/>
      <c r="J2" s="2"/>
      <c r="K2" s="65" t="s">
        <v>52</v>
      </c>
      <c r="L2" s="65"/>
      <c r="M2" s="65"/>
      <c r="N2" s="65"/>
      <c r="O2" s="65"/>
      <c r="P2" s="65"/>
      <c r="Q2" s="65"/>
      <c r="R2" s="65"/>
      <c r="S2" s="65"/>
      <c r="T2" s="65"/>
      <c r="U2" s="65"/>
      <c r="V2" s="6"/>
      <c r="W2" s="6"/>
      <c r="X2" s="6"/>
      <c r="Y2" s="6"/>
    </row>
    <row r="3" spans="1:34" ht="13.5" customHeight="1" x14ac:dyDescent="0.25">
      <c r="A3" s="1" t="s">
        <v>32</v>
      </c>
      <c r="C3" s="5"/>
      <c r="F3" s="2"/>
      <c r="G3" s="2"/>
      <c r="H3" s="2"/>
      <c r="I3" s="2"/>
      <c r="J3" s="2"/>
      <c r="K3" s="65" t="s">
        <v>51</v>
      </c>
      <c r="L3" s="65"/>
      <c r="M3" s="65"/>
      <c r="N3" s="65"/>
      <c r="O3" s="65"/>
      <c r="P3" s="65"/>
      <c r="Q3" s="65"/>
      <c r="R3" s="65"/>
      <c r="S3" s="65"/>
      <c r="T3" s="65"/>
      <c r="U3" s="65"/>
      <c r="W3" s="3" t="s">
        <v>53</v>
      </c>
      <c r="Z3" s="6"/>
      <c r="AA3" s="6"/>
      <c r="AB3" s="6"/>
      <c r="AC3" s="6"/>
    </row>
    <row r="4" spans="1:34" x14ac:dyDescent="0.25">
      <c r="A4" s="7" t="s">
        <v>2</v>
      </c>
      <c r="G4" s="2"/>
      <c r="H4" s="2"/>
      <c r="I4" s="2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34" x14ac:dyDescent="0.25">
      <c r="A5" s="7" t="s">
        <v>49</v>
      </c>
      <c r="F5" s="2"/>
      <c r="G5" s="2"/>
      <c r="H5" s="2"/>
      <c r="K5" s="65" t="s">
        <v>50</v>
      </c>
      <c r="L5" s="65"/>
      <c r="M5" s="65"/>
      <c r="N5" s="65"/>
      <c r="O5" s="65"/>
      <c r="P5" s="65"/>
      <c r="Q5" s="65"/>
      <c r="R5" s="65"/>
      <c r="S5" s="65"/>
      <c r="T5" s="65"/>
      <c r="U5" s="65"/>
      <c r="V5" s="6"/>
      <c r="W5" s="5" t="s">
        <v>64</v>
      </c>
      <c r="X5" s="6"/>
      <c r="Y5" s="6"/>
      <c r="Z5" s="6"/>
    </row>
    <row r="6" spans="1:34" ht="5.25" customHeight="1" thickBot="1" x14ac:dyDescent="0.3"/>
    <row r="7" spans="1:34" ht="34.5" customHeight="1" thickBot="1" x14ac:dyDescent="0.3">
      <c r="A7" s="103" t="s">
        <v>3</v>
      </c>
      <c r="B7" s="105" t="s">
        <v>4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7"/>
      <c r="N7" s="111" t="s">
        <v>5</v>
      </c>
      <c r="O7" s="112"/>
      <c r="P7" s="112"/>
      <c r="Q7" s="112"/>
      <c r="R7" s="112"/>
      <c r="S7" s="112"/>
      <c r="T7" s="112"/>
      <c r="U7" s="112"/>
      <c r="V7" s="112"/>
      <c r="W7" s="113"/>
      <c r="X7" s="114" t="s">
        <v>33</v>
      </c>
      <c r="Y7" s="89" t="s">
        <v>34</v>
      </c>
      <c r="Z7" s="92" t="s">
        <v>38</v>
      </c>
      <c r="AA7" s="99" t="s">
        <v>37</v>
      </c>
      <c r="AB7" s="82" t="s">
        <v>36</v>
      </c>
      <c r="AC7" s="86" t="s">
        <v>35</v>
      </c>
    </row>
    <row r="8" spans="1:34" ht="20.25" customHeight="1" thickBot="1" x14ac:dyDescent="0.3">
      <c r="A8" s="104"/>
      <c r="B8" s="108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10"/>
      <c r="N8" s="88" t="s">
        <v>30</v>
      </c>
      <c r="O8" s="8" t="s">
        <v>6</v>
      </c>
      <c r="P8" s="8"/>
      <c r="Q8" s="8"/>
      <c r="R8" s="8"/>
      <c r="S8" s="8"/>
      <c r="T8" s="8"/>
      <c r="U8" s="8"/>
      <c r="V8" s="8" t="s">
        <v>7</v>
      </c>
      <c r="W8" s="9"/>
      <c r="X8" s="115"/>
      <c r="Y8" s="90"/>
      <c r="Z8" s="93"/>
      <c r="AA8" s="100"/>
      <c r="AB8" s="102"/>
      <c r="AC8" s="87"/>
    </row>
    <row r="9" spans="1:34" ht="15" customHeight="1" x14ac:dyDescent="0.25">
      <c r="A9" s="104"/>
      <c r="B9" s="114" t="s">
        <v>8</v>
      </c>
      <c r="C9" s="99" t="s">
        <v>9</v>
      </c>
      <c r="D9" s="99" t="s">
        <v>10</v>
      </c>
      <c r="E9" s="99" t="s">
        <v>11</v>
      </c>
      <c r="F9" s="99" t="s">
        <v>12</v>
      </c>
      <c r="G9" s="99" t="s">
        <v>13</v>
      </c>
      <c r="H9" s="99" t="s">
        <v>14</v>
      </c>
      <c r="I9" s="99" t="s">
        <v>15</v>
      </c>
      <c r="J9" s="99" t="s">
        <v>16</v>
      </c>
      <c r="K9" s="99" t="s">
        <v>17</v>
      </c>
      <c r="L9" s="99" t="s">
        <v>18</v>
      </c>
      <c r="M9" s="82" t="s">
        <v>19</v>
      </c>
      <c r="N9" s="88"/>
      <c r="O9" s="84" t="s">
        <v>47</v>
      </c>
      <c r="P9" s="97" t="s">
        <v>46</v>
      </c>
      <c r="Q9" s="95" t="s">
        <v>45</v>
      </c>
      <c r="R9" s="84" t="s">
        <v>44</v>
      </c>
      <c r="S9" s="97" t="s">
        <v>43</v>
      </c>
      <c r="T9" s="95" t="s">
        <v>42</v>
      </c>
      <c r="U9" s="84" t="s">
        <v>41</v>
      </c>
      <c r="V9" s="97" t="s">
        <v>40</v>
      </c>
      <c r="W9" s="95" t="s">
        <v>39</v>
      </c>
      <c r="X9" s="115"/>
      <c r="Y9" s="90"/>
      <c r="Z9" s="93"/>
      <c r="AA9" s="100"/>
      <c r="AB9" s="102"/>
      <c r="AC9" s="87"/>
    </row>
    <row r="10" spans="1:34" ht="102" customHeight="1" thickBot="1" x14ac:dyDescent="0.3">
      <c r="A10" s="104"/>
      <c r="B10" s="116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83"/>
      <c r="N10" s="88"/>
      <c r="O10" s="85"/>
      <c r="P10" s="98"/>
      <c r="Q10" s="96"/>
      <c r="R10" s="85"/>
      <c r="S10" s="98"/>
      <c r="T10" s="96"/>
      <c r="U10" s="85"/>
      <c r="V10" s="98"/>
      <c r="W10" s="96"/>
      <c r="X10" s="116"/>
      <c r="Y10" s="91"/>
      <c r="Z10" s="94"/>
      <c r="AA10" s="101"/>
      <c r="AB10" s="83"/>
      <c r="AC10" s="87"/>
    </row>
    <row r="11" spans="1:34" x14ac:dyDescent="0.25">
      <c r="A11" s="10">
        <v>1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41"/>
      <c r="O11" s="39"/>
      <c r="P11" s="28">
        <v>34.24</v>
      </c>
      <c r="Q11" s="29">
        <f>P11/3.6</f>
        <v>9.5111111111111111</v>
      </c>
      <c r="R11" s="30"/>
      <c r="S11" s="31">
        <v>37.97</v>
      </c>
      <c r="T11" s="29">
        <f>S11/3.6</f>
        <v>10.547222222222222</v>
      </c>
      <c r="U11" s="32"/>
      <c r="V11" s="28">
        <v>49.87</v>
      </c>
      <c r="W11" s="29">
        <f>V11/3.6</f>
        <v>13.852777777777776</v>
      </c>
      <c r="X11" s="33"/>
      <c r="Y11" s="28"/>
      <c r="Z11" s="28"/>
      <c r="AA11" s="28"/>
      <c r="AB11" s="34"/>
      <c r="AC11" s="58"/>
      <c r="AD11" s="16">
        <f>SUM(B11:M11)+$K$41+$N$41</f>
        <v>1.2999999999999999E-2</v>
      </c>
      <c r="AE11" s="17" t="str">
        <f>IF(AD11=100,"ОК"," ")</f>
        <v xml:space="preserve"> </v>
      </c>
      <c r="AF11" s="18"/>
      <c r="AG11" s="18"/>
      <c r="AH11" s="18"/>
    </row>
    <row r="12" spans="1:34" x14ac:dyDescent="0.25">
      <c r="A12" s="10">
        <v>2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6"/>
      <c r="O12" s="39"/>
      <c r="P12" s="28">
        <v>34.24</v>
      </c>
      <c r="Q12" s="29">
        <f t="shared" ref="Q12:Q18" si="0">P12/3.6</f>
        <v>9.5111111111111111</v>
      </c>
      <c r="R12" s="30"/>
      <c r="S12" s="31">
        <v>37.97</v>
      </c>
      <c r="T12" s="29">
        <f t="shared" ref="T12:T18" si="1">S12/3.6</f>
        <v>10.547222222222222</v>
      </c>
      <c r="U12" s="32"/>
      <c r="V12" s="28">
        <v>49.87</v>
      </c>
      <c r="W12" s="29">
        <f t="shared" ref="W12:W18" si="2">V12/3.6</f>
        <v>13.852777777777776</v>
      </c>
      <c r="X12" s="33"/>
      <c r="Y12" s="28"/>
      <c r="Z12" s="28"/>
      <c r="AA12" s="28"/>
      <c r="AB12" s="34"/>
      <c r="AC12" s="58"/>
      <c r="AD12" s="16">
        <f t="shared" ref="AD12:AD18" si="3">SUM(B12:M12)+$K$41+$N$41</f>
        <v>1.2999999999999999E-2</v>
      </c>
      <c r="AE12" s="17" t="str">
        <f t="shared" ref="AE12:AE40" si="4">IF(AD12=100,"ОК"," ")</f>
        <v xml:space="preserve"> </v>
      </c>
      <c r="AF12" s="18"/>
      <c r="AG12" s="18"/>
      <c r="AH12" s="18"/>
    </row>
    <row r="13" spans="1:34" x14ac:dyDescent="0.25">
      <c r="A13" s="10">
        <v>3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6"/>
      <c r="O13" s="39"/>
      <c r="P13" s="28">
        <v>34.24</v>
      </c>
      <c r="Q13" s="29">
        <f t="shared" si="0"/>
        <v>9.5111111111111111</v>
      </c>
      <c r="R13" s="30"/>
      <c r="S13" s="31">
        <v>37.97</v>
      </c>
      <c r="T13" s="29">
        <f t="shared" si="1"/>
        <v>10.547222222222222</v>
      </c>
      <c r="U13" s="32"/>
      <c r="V13" s="28">
        <v>49.87</v>
      </c>
      <c r="W13" s="29">
        <f t="shared" si="2"/>
        <v>13.852777777777776</v>
      </c>
      <c r="X13" s="33"/>
      <c r="Y13" s="28"/>
      <c r="Z13" s="28"/>
      <c r="AA13" s="28"/>
      <c r="AB13" s="34"/>
      <c r="AC13" s="58"/>
      <c r="AD13" s="16">
        <f t="shared" si="3"/>
        <v>1.2999999999999999E-2</v>
      </c>
      <c r="AE13" s="17" t="str">
        <f t="shared" si="4"/>
        <v xml:space="preserve"> </v>
      </c>
      <c r="AF13" s="18"/>
      <c r="AG13" s="18"/>
      <c r="AH13" s="18"/>
    </row>
    <row r="14" spans="1:34" x14ac:dyDescent="0.25">
      <c r="A14" s="10">
        <v>4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6"/>
      <c r="O14" s="39"/>
      <c r="P14" s="28">
        <v>34.24</v>
      </c>
      <c r="Q14" s="29">
        <f t="shared" si="0"/>
        <v>9.5111111111111111</v>
      </c>
      <c r="R14" s="30"/>
      <c r="S14" s="31">
        <v>37.97</v>
      </c>
      <c r="T14" s="29">
        <f t="shared" si="1"/>
        <v>10.547222222222222</v>
      </c>
      <c r="U14" s="32"/>
      <c r="V14" s="28">
        <v>49.87</v>
      </c>
      <c r="W14" s="29">
        <f t="shared" si="2"/>
        <v>13.852777777777776</v>
      </c>
      <c r="X14" s="33"/>
      <c r="Y14" s="28"/>
      <c r="Z14" s="28"/>
      <c r="AA14" s="28"/>
      <c r="AB14" s="34"/>
      <c r="AC14" s="58"/>
      <c r="AD14" s="16">
        <f t="shared" si="3"/>
        <v>1.2999999999999999E-2</v>
      </c>
      <c r="AE14" s="17" t="str">
        <f t="shared" si="4"/>
        <v xml:space="preserve"> </v>
      </c>
      <c r="AF14" s="18"/>
      <c r="AG14" s="18"/>
      <c r="AH14" s="18"/>
    </row>
    <row r="15" spans="1:34" x14ac:dyDescent="0.25">
      <c r="A15" s="10">
        <v>5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6"/>
      <c r="O15" s="39"/>
      <c r="P15" s="28">
        <v>34.24</v>
      </c>
      <c r="Q15" s="29">
        <f t="shared" si="0"/>
        <v>9.5111111111111111</v>
      </c>
      <c r="R15" s="30"/>
      <c r="S15" s="31">
        <v>37.97</v>
      </c>
      <c r="T15" s="29">
        <f t="shared" si="1"/>
        <v>10.547222222222222</v>
      </c>
      <c r="U15" s="32"/>
      <c r="V15" s="28">
        <v>49.87</v>
      </c>
      <c r="W15" s="29">
        <f t="shared" si="2"/>
        <v>13.852777777777776</v>
      </c>
      <c r="X15" s="33"/>
      <c r="Y15" s="28"/>
      <c r="Z15" s="28"/>
      <c r="AA15" s="28"/>
      <c r="AB15" s="34"/>
      <c r="AC15" s="58"/>
      <c r="AD15" s="16">
        <f t="shared" si="3"/>
        <v>1.2999999999999999E-2</v>
      </c>
      <c r="AE15" s="17" t="str">
        <f t="shared" si="4"/>
        <v xml:space="preserve"> </v>
      </c>
      <c r="AF15" s="18"/>
      <c r="AG15" s="18"/>
      <c r="AH15" s="18"/>
    </row>
    <row r="16" spans="1:34" x14ac:dyDescent="0.25">
      <c r="A16" s="10">
        <v>6</v>
      </c>
      <c r="B16" s="27">
        <v>95.918000000000006</v>
      </c>
      <c r="C16" s="27">
        <v>2.2595999999999998</v>
      </c>
      <c r="D16" s="27">
        <v>0.6835</v>
      </c>
      <c r="E16" s="27">
        <v>0.10979999999999999</v>
      </c>
      <c r="F16" s="27">
        <v>0.10730000000000001</v>
      </c>
      <c r="G16" s="27">
        <v>1.1000000000000001E-3</v>
      </c>
      <c r="H16" s="27">
        <v>2.18E-2</v>
      </c>
      <c r="I16" s="27">
        <v>1.6299999999999999E-2</v>
      </c>
      <c r="J16" s="27">
        <v>1.5100000000000001E-2</v>
      </c>
      <c r="K16" s="27">
        <v>3.3999999999999998E-3</v>
      </c>
      <c r="L16" s="27">
        <v>0.69079999999999997</v>
      </c>
      <c r="M16" s="27">
        <v>0.1603</v>
      </c>
      <c r="N16" s="26">
        <v>0.69989999999999997</v>
      </c>
      <c r="O16" s="39"/>
      <c r="P16" s="12">
        <v>34.32</v>
      </c>
      <c r="Q16" s="29">
        <f t="shared" si="0"/>
        <v>9.5333333333333332</v>
      </c>
      <c r="R16" s="30"/>
      <c r="S16" s="31">
        <v>38.049999999999997</v>
      </c>
      <c r="T16" s="29">
        <f t="shared" si="1"/>
        <v>10.569444444444443</v>
      </c>
      <c r="U16" s="32"/>
      <c r="V16" s="28">
        <v>49.92</v>
      </c>
      <c r="W16" s="29">
        <f t="shared" si="2"/>
        <v>13.866666666666667</v>
      </c>
      <c r="X16" s="33">
        <v>-21.5</v>
      </c>
      <c r="Y16" s="28"/>
      <c r="Z16" s="28"/>
      <c r="AA16" s="28"/>
      <c r="AB16" s="63">
        <v>0</v>
      </c>
      <c r="AC16" s="58"/>
      <c r="AD16" s="16">
        <f t="shared" si="3"/>
        <v>100</v>
      </c>
      <c r="AE16" s="17" t="str">
        <f t="shared" si="4"/>
        <v>ОК</v>
      </c>
      <c r="AF16" s="18"/>
      <c r="AG16" s="18"/>
      <c r="AH16" s="18"/>
    </row>
    <row r="17" spans="1:34" x14ac:dyDescent="0.25">
      <c r="A17" s="10">
        <v>7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43"/>
      <c r="O17" s="39"/>
      <c r="P17" s="12"/>
      <c r="Q17" s="29">
        <f t="shared" si="0"/>
        <v>0</v>
      </c>
      <c r="R17" s="30"/>
      <c r="S17" s="31"/>
      <c r="T17" s="29">
        <f t="shared" si="1"/>
        <v>0</v>
      </c>
      <c r="U17" s="32"/>
      <c r="V17" s="28"/>
      <c r="W17" s="29">
        <f t="shared" si="2"/>
        <v>0</v>
      </c>
      <c r="X17" s="33"/>
      <c r="Y17" s="28"/>
      <c r="Z17" s="28"/>
      <c r="AA17" s="28"/>
      <c r="AB17" s="34"/>
      <c r="AC17" s="58"/>
      <c r="AD17" s="16">
        <f t="shared" si="3"/>
        <v>1.2999999999999999E-2</v>
      </c>
      <c r="AE17" s="17" t="str">
        <f t="shared" si="4"/>
        <v xml:space="preserve"> </v>
      </c>
      <c r="AF17" s="18"/>
      <c r="AG17" s="18"/>
      <c r="AH17" s="18"/>
    </row>
    <row r="18" spans="1:34" x14ac:dyDescent="0.25">
      <c r="A18" s="10">
        <v>8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42"/>
      <c r="N18" s="43"/>
      <c r="O18" s="39"/>
      <c r="P18" s="12"/>
      <c r="Q18" s="29">
        <f t="shared" si="0"/>
        <v>0</v>
      </c>
      <c r="R18" s="30"/>
      <c r="S18" s="31"/>
      <c r="T18" s="29">
        <f t="shared" si="1"/>
        <v>0</v>
      </c>
      <c r="U18" s="32"/>
      <c r="V18" s="28"/>
      <c r="W18" s="29">
        <f t="shared" si="2"/>
        <v>0</v>
      </c>
      <c r="X18" s="33"/>
      <c r="Y18" s="28"/>
      <c r="Z18" s="28"/>
      <c r="AA18" s="28"/>
      <c r="AB18" s="34"/>
      <c r="AC18" s="58"/>
      <c r="AD18" s="16">
        <f t="shared" si="3"/>
        <v>1.2999999999999999E-2</v>
      </c>
      <c r="AE18" s="17" t="str">
        <f t="shared" si="4"/>
        <v xml:space="preserve"> </v>
      </c>
      <c r="AF18" s="18"/>
      <c r="AG18" s="18"/>
      <c r="AH18" s="18"/>
    </row>
    <row r="19" spans="1:34" x14ac:dyDescent="0.25">
      <c r="A19" s="10">
        <v>9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40"/>
      <c r="O19" s="12"/>
      <c r="P19" s="36"/>
      <c r="Q19" s="29">
        <f>P19/3.6</f>
        <v>0</v>
      </c>
      <c r="R19" s="13"/>
      <c r="S19" s="12"/>
      <c r="T19" s="29">
        <f>S19/3.6</f>
        <v>0</v>
      </c>
      <c r="U19" s="15"/>
      <c r="V19" s="35"/>
      <c r="W19" s="29">
        <f>V19/3.6</f>
        <v>0</v>
      </c>
      <c r="X19" s="15"/>
      <c r="Y19" s="12"/>
      <c r="Z19" s="12"/>
      <c r="AA19" s="12"/>
      <c r="AB19" s="37"/>
      <c r="AC19" s="59"/>
      <c r="AD19" s="16">
        <f t="shared" ref="AD19:AD40" si="5">SUM(B19:M19)+$K$41+$N$41</f>
        <v>1.2999999999999999E-2</v>
      </c>
      <c r="AE19" s="17" t="str">
        <f t="shared" si="4"/>
        <v xml:space="preserve"> </v>
      </c>
      <c r="AF19" s="18"/>
      <c r="AG19" s="18"/>
      <c r="AH19" s="18"/>
    </row>
    <row r="20" spans="1:34" x14ac:dyDescent="0.25">
      <c r="A20" s="10">
        <v>10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0"/>
      <c r="O20" s="13"/>
      <c r="P20" s="36"/>
      <c r="Q20" s="29">
        <f t="shared" ref="Q20:Q24" si="6">P20/3.6</f>
        <v>0</v>
      </c>
      <c r="R20" s="13"/>
      <c r="S20" s="12"/>
      <c r="T20" s="29">
        <f t="shared" ref="T20:T24" si="7">S20/3.6</f>
        <v>0</v>
      </c>
      <c r="U20" s="15"/>
      <c r="V20" s="35"/>
      <c r="W20" s="29">
        <f t="shared" ref="W20:W24" si="8">V20/3.6</f>
        <v>0</v>
      </c>
      <c r="X20" s="15"/>
      <c r="Y20" s="12"/>
      <c r="Z20" s="12"/>
      <c r="AA20" s="12"/>
      <c r="AB20" s="37"/>
      <c r="AC20" s="59"/>
      <c r="AD20" s="16">
        <f t="shared" si="5"/>
        <v>1.2999999999999999E-2</v>
      </c>
      <c r="AE20" s="17" t="str">
        <f t="shared" si="4"/>
        <v xml:space="preserve"> </v>
      </c>
      <c r="AF20" s="18"/>
      <c r="AG20" s="18"/>
      <c r="AH20" s="18"/>
    </row>
    <row r="21" spans="1:34" x14ac:dyDescent="0.25">
      <c r="A21" s="10">
        <v>11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0"/>
      <c r="O21" s="13"/>
      <c r="P21" s="36"/>
      <c r="Q21" s="29">
        <f t="shared" si="6"/>
        <v>0</v>
      </c>
      <c r="R21" s="13"/>
      <c r="S21" s="12"/>
      <c r="T21" s="29">
        <f t="shared" si="7"/>
        <v>0</v>
      </c>
      <c r="U21" s="15"/>
      <c r="V21" s="35"/>
      <c r="W21" s="29">
        <f t="shared" si="8"/>
        <v>0</v>
      </c>
      <c r="X21" s="15"/>
      <c r="Y21" s="12"/>
      <c r="Z21" s="12"/>
      <c r="AA21" s="12"/>
      <c r="AB21" s="37"/>
      <c r="AC21" s="59"/>
      <c r="AD21" s="16">
        <f t="shared" si="5"/>
        <v>1.2999999999999999E-2</v>
      </c>
      <c r="AE21" s="17" t="str">
        <f t="shared" si="4"/>
        <v xml:space="preserve"> </v>
      </c>
      <c r="AF21" s="18"/>
      <c r="AG21" s="18"/>
      <c r="AH21" s="18"/>
    </row>
    <row r="22" spans="1:34" x14ac:dyDescent="0.25">
      <c r="A22" s="10">
        <v>12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0"/>
      <c r="O22" s="13"/>
      <c r="P22" s="36"/>
      <c r="Q22" s="29">
        <f t="shared" si="6"/>
        <v>0</v>
      </c>
      <c r="R22" s="13"/>
      <c r="S22" s="12"/>
      <c r="T22" s="29">
        <f t="shared" si="7"/>
        <v>0</v>
      </c>
      <c r="U22" s="15"/>
      <c r="V22" s="35"/>
      <c r="W22" s="29">
        <f t="shared" si="8"/>
        <v>0</v>
      </c>
      <c r="X22" s="15"/>
      <c r="Y22" s="12"/>
      <c r="Z22" s="12"/>
      <c r="AA22" s="12"/>
      <c r="AB22" s="37"/>
      <c r="AC22" s="59"/>
      <c r="AD22" s="16">
        <f t="shared" si="5"/>
        <v>1.2999999999999999E-2</v>
      </c>
      <c r="AE22" s="17" t="str">
        <f t="shared" si="4"/>
        <v xml:space="preserve"> </v>
      </c>
      <c r="AF22" s="18"/>
      <c r="AG22" s="18"/>
      <c r="AH22" s="18"/>
    </row>
    <row r="23" spans="1:34" x14ac:dyDescent="0.25">
      <c r="A23" s="10">
        <v>13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0"/>
      <c r="O23" s="13"/>
      <c r="P23" s="36"/>
      <c r="Q23" s="29">
        <f t="shared" si="6"/>
        <v>0</v>
      </c>
      <c r="R23" s="13"/>
      <c r="S23" s="12"/>
      <c r="T23" s="29">
        <f t="shared" si="7"/>
        <v>0</v>
      </c>
      <c r="U23" s="15"/>
      <c r="V23" s="35"/>
      <c r="W23" s="29">
        <f t="shared" si="8"/>
        <v>0</v>
      </c>
      <c r="X23" s="15"/>
      <c r="Y23" s="12"/>
      <c r="Z23" s="12"/>
      <c r="AA23" s="12"/>
      <c r="AB23" s="37"/>
      <c r="AC23" s="59"/>
      <c r="AD23" s="16">
        <f t="shared" si="5"/>
        <v>1.2999999999999999E-2</v>
      </c>
      <c r="AE23" s="17" t="str">
        <f t="shared" si="4"/>
        <v xml:space="preserve"> </v>
      </c>
      <c r="AF23" s="18"/>
      <c r="AG23" s="18"/>
      <c r="AH23" s="18"/>
    </row>
    <row r="24" spans="1:34" x14ac:dyDescent="0.25">
      <c r="A24" s="10">
        <v>14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0"/>
      <c r="O24" s="13"/>
      <c r="P24" s="36"/>
      <c r="Q24" s="29">
        <f t="shared" si="6"/>
        <v>0</v>
      </c>
      <c r="R24" s="13"/>
      <c r="S24" s="12"/>
      <c r="T24" s="29">
        <f t="shared" si="7"/>
        <v>0</v>
      </c>
      <c r="U24" s="15"/>
      <c r="V24" s="35"/>
      <c r="W24" s="29">
        <f t="shared" si="8"/>
        <v>0</v>
      </c>
      <c r="X24" s="15"/>
      <c r="Y24" s="12"/>
      <c r="Z24" s="12"/>
      <c r="AA24" s="12"/>
      <c r="AB24" s="37"/>
      <c r="AC24" s="59"/>
      <c r="AD24" s="16">
        <f t="shared" si="5"/>
        <v>1.2999999999999999E-2</v>
      </c>
      <c r="AE24" s="17" t="str">
        <f t="shared" si="4"/>
        <v xml:space="preserve"> </v>
      </c>
      <c r="AF24" s="18"/>
      <c r="AG24" s="18"/>
      <c r="AH24" s="18"/>
    </row>
    <row r="25" spans="1:34" x14ac:dyDescent="0.25">
      <c r="A25" s="10">
        <v>15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0"/>
      <c r="O25" s="13"/>
      <c r="P25" s="35"/>
      <c r="Q25" s="29">
        <f>P25/3.6</f>
        <v>0</v>
      </c>
      <c r="R25" s="13"/>
      <c r="S25" s="12"/>
      <c r="T25" s="29">
        <f>S25/3.6</f>
        <v>0</v>
      </c>
      <c r="U25" s="15"/>
      <c r="V25" s="12"/>
      <c r="W25" s="29">
        <f>V25/3.6</f>
        <v>0</v>
      </c>
      <c r="X25" s="15"/>
      <c r="Y25" s="12"/>
      <c r="Z25" s="12"/>
      <c r="AA25" s="12"/>
      <c r="AB25" s="14"/>
      <c r="AC25" s="59"/>
      <c r="AD25" s="16">
        <f t="shared" si="5"/>
        <v>1.2999999999999999E-2</v>
      </c>
      <c r="AE25" s="17" t="str">
        <f t="shared" si="4"/>
        <v xml:space="preserve"> </v>
      </c>
      <c r="AF25" s="18"/>
      <c r="AG25" s="18"/>
      <c r="AH25" s="18"/>
    </row>
    <row r="26" spans="1:34" x14ac:dyDescent="0.25">
      <c r="A26" s="10">
        <v>16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0"/>
      <c r="O26" s="13"/>
      <c r="P26" s="35"/>
      <c r="Q26" s="29">
        <f t="shared" ref="Q26:Q31" si="9">P26/3.6</f>
        <v>0</v>
      </c>
      <c r="R26" s="13"/>
      <c r="S26" s="12"/>
      <c r="T26" s="29">
        <f t="shared" ref="T26:T31" si="10">S26/3.6</f>
        <v>0</v>
      </c>
      <c r="U26" s="15"/>
      <c r="V26" s="12"/>
      <c r="W26" s="29">
        <f t="shared" ref="W26:W31" si="11">V26/3.6</f>
        <v>0</v>
      </c>
      <c r="X26" s="15"/>
      <c r="Y26" s="12"/>
      <c r="Z26" s="12"/>
      <c r="AA26" s="12"/>
      <c r="AB26" s="14"/>
      <c r="AC26" s="59"/>
      <c r="AD26" s="16">
        <f t="shared" si="5"/>
        <v>1.2999999999999999E-2</v>
      </c>
      <c r="AE26" s="17" t="str">
        <f t="shared" si="4"/>
        <v xml:space="preserve"> </v>
      </c>
      <c r="AF26" s="18"/>
      <c r="AG26" s="18"/>
      <c r="AH26" s="18"/>
    </row>
    <row r="27" spans="1:34" x14ac:dyDescent="0.25">
      <c r="A27" s="10">
        <v>17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0"/>
      <c r="O27" s="13"/>
      <c r="P27" s="35"/>
      <c r="Q27" s="29">
        <f t="shared" si="9"/>
        <v>0</v>
      </c>
      <c r="R27" s="13"/>
      <c r="S27" s="12"/>
      <c r="T27" s="29">
        <f t="shared" si="10"/>
        <v>0</v>
      </c>
      <c r="U27" s="15"/>
      <c r="V27" s="12"/>
      <c r="W27" s="29">
        <f t="shared" si="11"/>
        <v>0</v>
      </c>
      <c r="X27" s="15"/>
      <c r="Y27" s="12"/>
      <c r="Z27" s="12"/>
      <c r="AA27" s="12"/>
      <c r="AB27" s="14"/>
      <c r="AC27" s="59"/>
      <c r="AD27" s="16">
        <f t="shared" si="5"/>
        <v>1.2999999999999999E-2</v>
      </c>
      <c r="AE27" s="17" t="str">
        <f t="shared" si="4"/>
        <v xml:space="preserve"> </v>
      </c>
      <c r="AF27" s="18"/>
      <c r="AG27" s="18"/>
      <c r="AH27" s="18"/>
    </row>
    <row r="28" spans="1:34" x14ac:dyDescent="0.25">
      <c r="A28" s="10">
        <v>18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0"/>
      <c r="O28" s="13"/>
      <c r="P28" s="35"/>
      <c r="Q28" s="29">
        <f t="shared" si="9"/>
        <v>0</v>
      </c>
      <c r="R28" s="13"/>
      <c r="S28" s="12"/>
      <c r="T28" s="29">
        <f t="shared" si="10"/>
        <v>0</v>
      </c>
      <c r="U28" s="15"/>
      <c r="V28" s="12"/>
      <c r="W28" s="29">
        <f t="shared" si="11"/>
        <v>0</v>
      </c>
      <c r="X28" s="15"/>
      <c r="Y28" s="12"/>
      <c r="Z28" s="12"/>
      <c r="AA28" s="12"/>
      <c r="AB28" s="14"/>
      <c r="AC28" s="59"/>
      <c r="AD28" s="16">
        <f t="shared" si="5"/>
        <v>1.2999999999999999E-2</v>
      </c>
      <c r="AE28" s="17" t="str">
        <f t="shared" si="4"/>
        <v xml:space="preserve"> </v>
      </c>
      <c r="AF28" s="18"/>
      <c r="AG28" s="18"/>
      <c r="AH28" s="18"/>
    </row>
    <row r="29" spans="1:34" x14ac:dyDescent="0.25">
      <c r="A29" s="10">
        <v>19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0"/>
      <c r="O29" s="13"/>
      <c r="P29" s="35"/>
      <c r="Q29" s="29">
        <f t="shared" si="9"/>
        <v>0</v>
      </c>
      <c r="R29" s="13"/>
      <c r="S29" s="12"/>
      <c r="T29" s="29">
        <f t="shared" si="10"/>
        <v>0</v>
      </c>
      <c r="U29" s="15"/>
      <c r="V29" s="12"/>
      <c r="W29" s="29">
        <f t="shared" si="11"/>
        <v>0</v>
      </c>
      <c r="X29" s="15"/>
      <c r="Y29" s="12"/>
      <c r="Z29" s="12"/>
      <c r="AA29" s="12"/>
      <c r="AB29" s="14"/>
      <c r="AC29" s="59"/>
      <c r="AD29" s="16">
        <f t="shared" si="5"/>
        <v>1.2999999999999999E-2</v>
      </c>
      <c r="AE29" s="17" t="str">
        <f t="shared" si="4"/>
        <v xml:space="preserve"> </v>
      </c>
      <c r="AF29" s="18"/>
      <c r="AG29" s="18"/>
      <c r="AH29" s="18"/>
    </row>
    <row r="30" spans="1:34" x14ac:dyDescent="0.25">
      <c r="A30" s="10">
        <v>20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0"/>
      <c r="O30" s="13"/>
      <c r="P30" s="35"/>
      <c r="Q30" s="29">
        <f t="shared" si="9"/>
        <v>0</v>
      </c>
      <c r="R30" s="13"/>
      <c r="S30" s="12"/>
      <c r="T30" s="29">
        <f t="shared" si="10"/>
        <v>0</v>
      </c>
      <c r="U30" s="15"/>
      <c r="V30" s="12"/>
      <c r="W30" s="29">
        <f t="shared" si="11"/>
        <v>0</v>
      </c>
      <c r="X30" s="15"/>
      <c r="Y30" s="12"/>
      <c r="Z30" s="12"/>
      <c r="AA30" s="12"/>
      <c r="AB30" s="14"/>
      <c r="AC30" s="59"/>
      <c r="AD30" s="16">
        <f t="shared" si="5"/>
        <v>1.2999999999999999E-2</v>
      </c>
      <c r="AE30" s="17" t="str">
        <f t="shared" si="4"/>
        <v xml:space="preserve"> </v>
      </c>
      <c r="AF30" s="18"/>
      <c r="AG30" s="18"/>
      <c r="AH30" s="18"/>
    </row>
    <row r="31" spans="1:34" x14ac:dyDescent="0.25">
      <c r="A31" s="10">
        <v>21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0"/>
      <c r="O31" s="13"/>
      <c r="P31" s="35"/>
      <c r="Q31" s="29">
        <f t="shared" si="9"/>
        <v>0</v>
      </c>
      <c r="R31" s="13"/>
      <c r="S31" s="12"/>
      <c r="T31" s="29">
        <f t="shared" si="10"/>
        <v>0</v>
      </c>
      <c r="U31" s="15"/>
      <c r="V31" s="12"/>
      <c r="W31" s="29">
        <f t="shared" si="11"/>
        <v>0</v>
      </c>
      <c r="X31" s="15"/>
      <c r="Y31" s="12"/>
      <c r="Z31" s="12"/>
      <c r="AA31" s="12"/>
      <c r="AB31" s="14"/>
      <c r="AC31" s="59"/>
      <c r="AD31" s="16">
        <f t="shared" si="5"/>
        <v>1.2999999999999999E-2</v>
      </c>
      <c r="AE31" s="17" t="str">
        <f t="shared" si="4"/>
        <v xml:space="preserve"> </v>
      </c>
      <c r="AF31" s="18"/>
      <c r="AG31" s="18"/>
      <c r="AH31" s="18"/>
    </row>
    <row r="32" spans="1:34" x14ac:dyDescent="0.25">
      <c r="A32" s="10">
        <v>22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0"/>
      <c r="O32" s="13"/>
      <c r="P32" s="12"/>
      <c r="Q32" s="29">
        <f>P32/3.6</f>
        <v>0</v>
      </c>
      <c r="R32" s="13"/>
      <c r="S32" s="12"/>
      <c r="T32" s="29">
        <f>S32/3.6</f>
        <v>0</v>
      </c>
      <c r="U32" s="15"/>
      <c r="V32" s="12"/>
      <c r="W32" s="29">
        <f>V32/3.6</f>
        <v>0</v>
      </c>
      <c r="X32" s="15"/>
      <c r="Y32" s="12"/>
      <c r="Z32" s="12"/>
      <c r="AA32" s="12"/>
      <c r="AB32" s="37"/>
      <c r="AC32" s="59"/>
      <c r="AD32" s="16">
        <f t="shared" si="5"/>
        <v>1.2999999999999999E-2</v>
      </c>
      <c r="AE32" s="17" t="str">
        <f t="shared" si="4"/>
        <v xml:space="preserve"> </v>
      </c>
      <c r="AF32" s="18"/>
      <c r="AG32" s="18"/>
      <c r="AH32" s="18"/>
    </row>
    <row r="33" spans="1:34" x14ac:dyDescent="0.25">
      <c r="A33" s="10">
        <v>23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0"/>
      <c r="O33" s="13"/>
      <c r="P33" s="12"/>
      <c r="Q33" s="29">
        <f t="shared" ref="Q33:Q38" si="12">P33/3.6</f>
        <v>0</v>
      </c>
      <c r="R33" s="13"/>
      <c r="S33" s="12"/>
      <c r="T33" s="29">
        <f t="shared" ref="T33:T38" si="13">S33/3.6</f>
        <v>0</v>
      </c>
      <c r="U33" s="15"/>
      <c r="V33" s="12"/>
      <c r="W33" s="29">
        <f t="shared" ref="W33:W38" si="14">V33/3.6</f>
        <v>0</v>
      </c>
      <c r="X33" s="15"/>
      <c r="Y33" s="12"/>
      <c r="Z33" s="12"/>
      <c r="AA33" s="12"/>
      <c r="AB33" s="37"/>
      <c r="AC33" s="59"/>
      <c r="AD33" s="16">
        <f t="shared" si="5"/>
        <v>1.2999999999999999E-2</v>
      </c>
      <c r="AE33" s="17" t="str">
        <f t="shared" si="4"/>
        <v xml:space="preserve"> </v>
      </c>
      <c r="AF33" s="18"/>
      <c r="AG33" s="18"/>
      <c r="AH33" s="18"/>
    </row>
    <row r="34" spans="1:34" x14ac:dyDescent="0.25">
      <c r="A34" s="10">
        <v>24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0"/>
      <c r="O34" s="13"/>
      <c r="P34" s="12"/>
      <c r="Q34" s="29">
        <f t="shared" si="12"/>
        <v>0</v>
      </c>
      <c r="R34" s="13"/>
      <c r="S34" s="12"/>
      <c r="T34" s="29">
        <f t="shared" si="13"/>
        <v>0</v>
      </c>
      <c r="U34" s="15"/>
      <c r="V34" s="12"/>
      <c r="W34" s="29">
        <f t="shared" si="14"/>
        <v>0</v>
      </c>
      <c r="X34" s="15"/>
      <c r="Y34" s="12"/>
      <c r="Z34" s="12"/>
      <c r="AA34" s="12"/>
      <c r="AB34" s="37"/>
      <c r="AC34" s="59"/>
      <c r="AD34" s="16">
        <f t="shared" si="5"/>
        <v>1.2999999999999999E-2</v>
      </c>
      <c r="AE34" s="17" t="str">
        <f t="shared" si="4"/>
        <v xml:space="preserve"> </v>
      </c>
      <c r="AF34" s="18"/>
      <c r="AG34" s="18"/>
      <c r="AH34" s="18"/>
    </row>
    <row r="35" spans="1:34" x14ac:dyDescent="0.25">
      <c r="A35" s="10">
        <v>25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0"/>
      <c r="O35" s="13"/>
      <c r="P35" s="12"/>
      <c r="Q35" s="29">
        <f t="shared" si="12"/>
        <v>0</v>
      </c>
      <c r="R35" s="13"/>
      <c r="S35" s="12"/>
      <c r="T35" s="29">
        <f t="shared" si="13"/>
        <v>0</v>
      </c>
      <c r="U35" s="15"/>
      <c r="V35" s="12"/>
      <c r="W35" s="29">
        <f t="shared" si="14"/>
        <v>0</v>
      </c>
      <c r="X35" s="15"/>
      <c r="Y35" s="12"/>
      <c r="Z35" s="12"/>
      <c r="AA35" s="12"/>
      <c r="AB35" s="37"/>
      <c r="AC35" s="59"/>
      <c r="AD35" s="16">
        <f t="shared" si="5"/>
        <v>1.2999999999999999E-2</v>
      </c>
      <c r="AE35" s="17" t="str">
        <f t="shared" si="4"/>
        <v xml:space="preserve"> </v>
      </c>
      <c r="AF35" s="18"/>
      <c r="AG35" s="18"/>
      <c r="AH35" s="18"/>
    </row>
    <row r="36" spans="1:34" x14ac:dyDescent="0.25">
      <c r="A36" s="10">
        <v>26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0"/>
      <c r="O36" s="13"/>
      <c r="P36" s="12"/>
      <c r="Q36" s="29">
        <f t="shared" si="12"/>
        <v>0</v>
      </c>
      <c r="R36" s="13"/>
      <c r="S36" s="12"/>
      <c r="T36" s="29">
        <f t="shared" si="13"/>
        <v>0</v>
      </c>
      <c r="U36" s="15"/>
      <c r="V36" s="12"/>
      <c r="W36" s="29">
        <f t="shared" si="14"/>
        <v>0</v>
      </c>
      <c r="X36" s="15"/>
      <c r="Y36" s="12"/>
      <c r="Z36" s="12"/>
      <c r="AA36" s="12"/>
      <c r="AB36" s="37"/>
      <c r="AC36" s="59"/>
      <c r="AD36" s="16">
        <f t="shared" si="5"/>
        <v>1.2999999999999999E-2</v>
      </c>
      <c r="AE36" s="17" t="str">
        <f t="shared" si="4"/>
        <v xml:space="preserve"> </v>
      </c>
      <c r="AF36" s="18"/>
      <c r="AG36" s="18"/>
      <c r="AH36" s="18"/>
    </row>
    <row r="37" spans="1:34" x14ac:dyDescent="0.25">
      <c r="A37" s="10">
        <v>27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0"/>
      <c r="O37" s="13"/>
      <c r="P37" s="12"/>
      <c r="Q37" s="29">
        <f t="shared" si="12"/>
        <v>0</v>
      </c>
      <c r="R37" s="13"/>
      <c r="S37" s="12"/>
      <c r="T37" s="29">
        <f t="shared" si="13"/>
        <v>0</v>
      </c>
      <c r="U37" s="15"/>
      <c r="V37" s="12"/>
      <c r="W37" s="29">
        <f t="shared" si="14"/>
        <v>0</v>
      </c>
      <c r="X37" s="15"/>
      <c r="Y37" s="12"/>
      <c r="Z37" s="12"/>
      <c r="AA37" s="12"/>
      <c r="AB37" s="37"/>
      <c r="AC37" s="59"/>
      <c r="AD37" s="16">
        <f t="shared" si="5"/>
        <v>1.2999999999999999E-2</v>
      </c>
      <c r="AE37" s="17" t="str">
        <f t="shared" si="4"/>
        <v xml:space="preserve"> </v>
      </c>
      <c r="AF37" s="18"/>
      <c r="AG37" s="18"/>
      <c r="AH37" s="18"/>
    </row>
    <row r="38" spans="1:34" x14ac:dyDescent="0.25">
      <c r="A38" s="10">
        <v>28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0"/>
      <c r="O38" s="13"/>
      <c r="P38" s="12"/>
      <c r="Q38" s="29">
        <f t="shared" si="12"/>
        <v>0</v>
      </c>
      <c r="R38" s="13"/>
      <c r="S38" s="12"/>
      <c r="T38" s="29">
        <f t="shared" si="13"/>
        <v>0</v>
      </c>
      <c r="U38" s="15"/>
      <c r="V38" s="12"/>
      <c r="W38" s="29">
        <f t="shared" si="14"/>
        <v>0</v>
      </c>
      <c r="X38" s="15"/>
      <c r="Y38" s="12"/>
      <c r="Z38" s="12"/>
      <c r="AA38" s="12"/>
      <c r="AB38" s="37"/>
      <c r="AC38" s="59"/>
      <c r="AD38" s="16">
        <f t="shared" si="5"/>
        <v>1.2999999999999999E-2</v>
      </c>
      <c r="AE38" s="17" t="str">
        <f t="shared" si="4"/>
        <v xml:space="preserve"> </v>
      </c>
      <c r="AF38" s="18"/>
      <c r="AG38" s="18"/>
      <c r="AH38" s="18"/>
    </row>
    <row r="39" spans="1:34" x14ac:dyDescent="0.25">
      <c r="A39" s="10">
        <v>29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0"/>
      <c r="O39" s="13"/>
      <c r="P39" s="12"/>
      <c r="Q39" s="29">
        <f>P39/3.6</f>
        <v>0</v>
      </c>
      <c r="R39" s="13"/>
      <c r="S39" s="12"/>
      <c r="T39" s="38">
        <f>S39/3.6</f>
        <v>0</v>
      </c>
      <c r="U39" s="15"/>
      <c r="V39" s="12"/>
      <c r="W39" s="38">
        <f>V39/3.6</f>
        <v>0</v>
      </c>
      <c r="X39" s="15"/>
      <c r="Y39" s="12"/>
      <c r="Z39" s="12"/>
      <c r="AA39" s="12"/>
      <c r="AB39" s="14"/>
      <c r="AC39" s="59"/>
      <c r="AD39" s="16">
        <f t="shared" si="5"/>
        <v>1.2999999999999999E-2</v>
      </c>
      <c r="AE39" s="17" t="str">
        <f t="shared" si="4"/>
        <v xml:space="preserve"> </v>
      </c>
      <c r="AF39" s="18"/>
      <c r="AG39" s="18"/>
      <c r="AH39" s="18"/>
    </row>
    <row r="40" spans="1:34" ht="15.75" thickBot="1" x14ac:dyDescent="0.3">
      <c r="A40" s="44">
        <v>30</v>
      </c>
      <c r="B40" s="45"/>
      <c r="C40" s="45"/>
      <c r="D40" s="45"/>
      <c r="E40" s="45"/>
      <c r="F40" s="45"/>
      <c r="G40" s="45"/>
      <c r="H40" s="46"/>
      <c r="I40" s="47"/>
      <c r="J40" s="45"/>
      <c r="K40" s="46"/>
      <c r="L40" s="48"/>
      <c r="M40" s="47"/>
      <c r="N40" s="49"/>
      <c r="O40" s="50"/>
      <c r="P40" s="51"/>
      <c r="Q40" s="52">
        <f>P40/3.6</f>
        <v>0</v>
      </c>
      <c r="R40" s="50"/>
      <c r="S40" s="51"/>
      <c r="T40" s="53">
        <f>S40/3.6</f>
        <v>0</v>
      </c>
      <c r="U40" s="54"/>
      <c r="V40" s="56"/>
      <c r="W40" s="57">
        <f>V40/3.6</f>
        <v>0</v>
      </c>
      <c r="X40" s="56"/>
      <c r="Y40" s="56"/>
      <c r="Z40" s="56"/>
      <c r="AA40" s="56"/>
      <c r="AB40" s="55"/>
      <c r="AC40" s="60"/>
      <c r="AD40" s="16">
        <f t="shared" si="5"/>
        <v>1.2999999999999999E-2</v>
      </c>
      <c r="AE40" s="17" t="str">
        <f t="shared" si="4"/>
        <v xml:space="preserve"> </v>
      </c>
      <c r="AF40" s="18"/>
      <c r="AG40" s="18"/>
      <c r="AH40" s="18"/>
    </row>
    <row r="41" spans="1:34" ht="15" customHeight="1" thickBot="1" x14ac:dyDescent="0.3">
      <c r="A41" s="75" t="s">
        <v>20</v>
      </c>
      <c r="B41" s="76"/>
      <c r="C41" s="76"/>
      <c r="D41" s="76"/>
      <c r="E41" s="76"/>
      <c r="F41" s="76"/>
      <c r="G41" s="76"/>
      <c r="H41" s="77"/>
      <c r="I41" s="75" t="s">
        <v>21</v>
      </c>
      <c r="J41" s="76"/>
      <c r="K41" s="19">
        <v>1.0999999999999999E-2</v>
      </c>
      <c r="L41" s="78" t="s">
        <v>22</v>
      </c>
      <c r="M41" s="79"/>
      <c r="N41" s="20">
        <v>2E-3</v>
      </c>
      <c r="O41" s="80"/>
      <c r="P41" s="66" t="e">
        <f>SUMPRODUCT(P11:P40,AC11:AC40)/SUM(AC11:AC40)</f>
        <v>#DIV/0!</v>
      </c>
      <c r="Q41" s="66" t="e">
        <f>SUMPRODUCT(Q11:Q39,AC11:AC39)/SUM(AC11:AC39)</f>
        <v>#DIV/0!</v>
      </c>
      <c r="R41" s="68" t="e">
        <f>SUMPRODUCT(R11:R39,AC11:AC39)/SUM(AC11:AC39)</f>
        <v>#DIV/0!</v>
      </c>
      <c r="S41" s="66" t="e">
        <f>SUMPRODUCT(S11:S39,AC11:AC39)/SUM(AC11:AC39)</f>
        <v>#DIV/0!</v>
      </c>
      <c r="T41" s="70" t="e">
        <f>SUMPRODUCT(T11:T39,AC11:AC39)/SUM(AC11:AC39)</f>
        <v>#DIV/0!</v>
      </c>
      <c r="U41" s="21"/>
      <c r="V41" s="22"/>
      <c r="W41" s="22"/>
      <c r="X41" s="22"/>
      <c r="Y41" s="22"/>
      <c r="Z41" s="22"/>
      <c r="AA41" s="22"/>
      <c r="AB41" s="22"/>
      <c r="AC41" s="22"/>
      <c r="AD41" s="16"/>
      <c r="AE41" s="17"/>
      <c r="AF41" s="18"/>
      <c r="AG41" s="18"/>
      <c r="AH41" s="18"/>
    </row>
    <row r="42" spans="1:34" ht="19.5" customHeight="1" thickBot="1" x14ac:dyDescent="0.3">
      <c r="A42" s="23"/>
      <c r="B42" s="24"/>
      <c r="C42" s="24"/>
      <c r="D42" s="24"/>
      <c r="E42" s="24"/>
      <c r="F42" s="24"/>
      <c r="G42" s="24"/>
      <c r="H42" s="72" t="s">
        <v>23</v>
      </c>
      <c r="I42" s="73"/>
      <c r="J42" s="73"/>
      <c r="K42" s="73"/>
      <c r="L42" s="73"/>
      <c r="M42" s="73"/>
      <c r="N42" s="74"/>
      <c r="O42" s="81"/>
      <c r="P42" s="67"/>
      <c r="Q42" s="67"/>
      <c r="R42" s="69"/>
      <c r="S42" s="67"/>
      <c r="T42" s="71"/>
      <c r="U42" s="21"/>
      <c r="V42" s="24"/>
      <c r="W42" s="24"/>
      <c r="X42" s="24"/>
      <c r="Y42" s="24"/>
      <c r="Z42" s="24"/>
      <c r="AA42" s="24"/>
      <c r="AB42" s="22" t="s">
        <v>54</v>
      </c>
      <c r="AC42" s="61"/>
      <c r="AE42" s="17" t="str">
        <f>IF(AD42=100,"ОК"," ")</f>
        <v xml:space="preserve"> </v>
      </c>
    </row>
    <row r="43" spans="1:34" ht="4.5" customHeight="1" x14ac:dyDescent="0.25"/>
    <row r="44" spans="1:34" x14ac:dyDescent="0.25">
      <c r="B44" s="5" t="s">
        <v>55</v>
      </c>
      <c r="M44" s="3" t="s">
        <v>56</v>
      </c>
      <c r="O44" s="3" t="s">
        <v>57</v>
      </c>
      <c r="U44" s="3" t="s">
        <v>65</v>
      </c>
      <c r="V44" s="62"/>
    </row>
    <row r="45" spans="1:34" x14ac:dyDescent="0.25">
      <c r="D45" s="25" t="s">
        <v>24</v>
      </c>
      <c r="O45" s="25" t="s">
        <v>25</v>
      </c>
      <c r="R45" s="25" t="s">
        <v>26</v>
      </c>
      <c r="U45" s="3" t="s">
        <v>27</v>
      </c>
      <c r="V45" s="25"/>
    </row>
    <row r="46" spans="1:34" x14ac:dyDescent="0.25">
      <c r="B46" s="5" t="s">
        <v>59</v>
      </c>
      <c r="O46" s="3" t="s">
        <v>60</v>
      </c>
      <c r="U46" s="3" t="s">
        <v>65</v>
      </c>
    </row>
    <row r="47" spans="1:34" x14ac:dyDescent="0.25">
      <c r="E47" s="25" t="s">
        <v>28</v>
      </c>
      <c r="O47" s="25" t="s">
        <v>25</v>
      </c>
      <c r="R47" s="25" t="s">
        <v>26</v>
      </c>
      <c r="U47" s="3" t="s">
        <v>27</v>
      </c>
      <c r="V47" s="25"/>
    </row>
    <row r="48" spans="1:34" x14ac:dyDescent="0.25">
      <c r="B48" s="5" t="s">
        <v>61</v>
      </c>
      <c r="O48" s="3" t="s">
        <v>62</v>
      </c>
      <c r="U48" s="3" t="s">
        <v>65</v>
      </c>
    </row>
    <row r="49" spans="2:22" x14ac:dyDescent="0.25">
      <c r="E49" s="25" t="s">
        <v>29</v>
      </c>
      <c r="O49" s="25" t="s">
        <v>25</v>
      </c>
      <c r="R49" s="25" t="s">
        <v>26</v>
      </c>
      <c r="U49" s="3" t="s">
        <v>27</v>
      </c>
      <c r="V49" s="25"/>
    </row>
    <row r="53" spans="2:22" x14ac:dyDescent="0.25">
      <c r="B53" s="3" t="s">
        <v>63</v>
      </c>
    </row>
  </sheetData>
  <mergeCells count="45">
    <mergeCell ref="H42:N42"/>
    <mergeCell ref="W9:W10"/>
    <mergeCell ref="A41:H41"/>
    <mergeCell ref="I41:J41"/>
    <mergeCell ref="L41:M41"/>
    <mergeCell ref="O41:O42"/>
    <mergeCell ref="P41:P42"/>
    <mergeCell ref="Q41:Q42"/>
    <mergeCell ref="R41:R42"/>
    <mergeCell ref="S41:S42"/>
    <mergeCell ref="T41:T42"/>
    <mergeCell ref="Q9:Q10"/>
    <mergeCell ref="R9:R10"/>
    <mergeCell ref="S9:S10"/>
    <mergeCell ref="T9:T10"/>
    <mergeCell ref="U9:U10"/>
    <mergeCell ref="AB7:AB10"/>
    <mergeCell ref="AC7:AC10"/>
    <mergeCell ref="K1:U1"/>
    <mergeCell ref="K2:U2"/>
    <mergeCell ref="K3:U3"/>
    <mergeCell ref="K5:U5"/>
    <mergeCell ref="X7:X10"/>
    <mergeCell ref="Y7:Y10"/>
    <mergeCell ref="Z7:Z10"/>
    <mergeCell ref="AA7:AA10"/>
    <mergeCell ref="V9:V10"/>
    <mergeCell ref="K9:K10"/>
    <mergeCell ref="L9:L10"/>
    <mergeCell ref="M9:M10"/>
    <mergeCell ref="O9:O10"/>
    <mergeCell ref="P9:P10"/>
    <mergeCell ref="A7:A10"/>
    <mergeCell ref="B7:M8"/>
    <mergeCell ref="N7:W7"/>
    <mergeCell ref="N8:N10"/>
    <mergeCell ref="B9:B10"/>
    <mergeCell ref="C9:C10"/>
    <mergeCell ref="I9:I10"/>
    <mergeCell ref="D9:D10"/>
    <mergeCell ref="E9:E10"/>
    <mergeCell ref="F9:F10"/>
    <mergeCell ref="G9:G10"/>
    <mergeCell ref="H9:H10"/>
    <mergeCell ref="J9:J10"/>
  </mergeCells>
  <printOptions horizontalCentered="1" verticalCentered="1"/>
  <pageMargins left="0.47244094488188981" right="0.19685039370078741" top="0.15748031496062992" bottom="0.15748031496062992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листопад 2016</vt:lpstr>
      <vt:lpstr>грудень 2016</vt:lpstr>
      <vt:lpstr>'грудень 2016'!Область_печати</vt:lpstr>
      <vt:lpstr>'листопад 2016'!Область_печати</vt:lpstr>
    </vt:vector>
  </TitlesOfParts>
  <Company>PTG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Журавлев Aлексей Евгеньевич</dc:creator>
  <cp:lastModifiedBy>Чулевич Галина Яремовна</cp:lastModifiedBy>
  <cp:lastPrinted>2016-11-07T08:34:32Z</cp:lastPrinted>
  <dcterms:created xsi:type="dcterms:W3CDTF">2016-11-01T07:39:48Z</dcterms:created>
  <dcterms:modified xsi:type="dcterms:W3CDTF">2016-12-09T06:05:24Z</dcterms:modified>
</cp:coreProperties>
</file>