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AN32" i="2" l="1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H3" i="2"/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<sst xmlns="http://schemas.openxmlformats.org/spreadsheetml/2006/main" count="325" uniqueCount="133">
  <si>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</si>
  <si>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</si>
  <si>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</si>
  <si>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</si>
  <si>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</si>
  <si>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</si>
  <si>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</si>
  <si>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</si>
  <si>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</si>
  <si>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</si>
  <si>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</si>
  <si>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</si>
  <si>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</si>
  <si>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</si>
  <si>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</si>
  <si>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</si>
  <si>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</si>
  <si>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</si>
  <si>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</si>
  <si>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</si>
  <si>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</si>
  <si>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</si>
  <si>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</si>
  <si>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</si>
  <si>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</si>
  <si>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</si>
  <si>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</si>
  <si>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</si>
  <si>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</si>
  <si>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</si>
  <si>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</si>
  <si>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</si>
  <si>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</si>
  <si>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</si>
  <si>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</si>
  <si>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</si>
  <si>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</si>
  <si>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</si>
  <si>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</si>
  <si>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</si>
  <si>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</si>
  <si>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</si>
  <si>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</si>
  <si>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</si>
  <si>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</si>
  <si>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</si>
  <si>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</si>
  <si>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</si>
  <si>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</si>
  <si>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</si>
  <si>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маршрут №_________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</si>
  <si>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</si>
  <si>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</si>
  <si>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</si>
  <si>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</si>
  <si>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</si>
  <si>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</si>
  <si>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</si>
  <si>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 ПАТ "Донецькоблгаз"  </t>
    </r>
    <r>
      <rPr>
        <sz val="11"/>
        <color theme="1"/>
        <rFont val="Times New Roman"/>
        <family val="1"/>
        <charset val="204"/>
      </rPr>
      <t xml:space="preserve">   по   </t>
    </r>
    <r>
      <rPr>
        <b/>
        <u/>
        <sz val="11"/>
        <color theme="1"/>
        <rFont val="Times New Roman"/>
        <family val="1"/>
        <charset val="204"/>
      </rPr>
      <t xml:space="preserve">(УГГ м. Покровськ,  </t>
    </r>
  </si>
  <si>
    <t xml:space="preserve">м. Краматорськ, м. Костянтинівка, м. Слов'янськ, м. Бахмут) </t>
  </si>
  <si>
    <r>
      <t xml:space="preserve">з газопроводу   </t>
    </r>
    <r>
      <rPr>
        <b/>
        <u/>
        <sz val="11"/>
        <color theme="1"/>
        <rFont val="Times New Roman"/>
        <family val="1"/>
        <charset val="204"/>
      </rPr>
      <t xml:space="preserve">Амвросіївка-Горлівка-Слов`янськ, Краматорськ-Донецьк-Маріуполь  </t>
    </r>
    <r>
      <rPr>
        <sz val="11"/>
        <color theme="1"/>
        <rFont val="Times New Roman"/>
        <family val="1"/>
        <charset val="204"/>
      </rPr>
      <t xml:space="preserve">   за період з   </t>
    </r>
    <r>
      <rPr>
        <b/>
        <u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u/>
        <sz val="11"/>
        <color theme="1"/>
        <rFont val="Times New Roman"/>
        <family val="1"/>
        <charset val="204"/>
      </rPr>
      <t>30.11.2016р.</t>
    </r>
  </si>
  <si>
    <t>А.М. Левковіч</t>
  </si>
  <si>
    <t>Данные по объекту Константиновка УГГ (осн.) за 11/16.</t>
  </si>
  <si>
    <t>День</t>
  </si>
  <si>
    <t xml:space="preserve"> V, м3</t>
  </si>
  <si>
    <t xml:space="preserve"> Vру,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</si>
  <si>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</si>
  <si>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</si>
  <si>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</si>
  <si>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</si>
  <si>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</si>
  <si>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0,7200*</t>
  </si>
  <si>
    <t>A</t>
  </si>
  <si>
    <t xml:space="preserve"> B</t>
  </si>
  <si>
    <t>163,475*</t>
  </si>
  <si>
    <t>2,69*</t>
  </si>
  <si>
    <t>8,39*</t>
  </si>
  <si>
    <t>AB</t>
  </si>
  <si>
    <t>643,528*</t>
  </si>
  <si>
    <t>2,62*</t>
  </si>
  <si>
    <t>-6,19*</t>
  </si>
  <si>
    <t>Итого</t>
  </si>
  <si>
    <t>18421071,31*</t>
  </si>
  <si>
    <t>425,204*</t>
  </si>
  <si>
    <t>2,66*</t>
  </si>
  <si>
    <t>0,43*</t>
  </si>
  <si>
    <t>Данные по объекту Краматорск УГГ (осн.) за 11/16.</t>
  </si>
  <si>
    <t>705,001*</t>
  </si>
  <si>
    <t>3,19*</t>
  </si>
  <si>
    <t>1,19*</t>
  </si>
  <si>
    <t>0,7276*</t>
  </si>
  <si>
    <t>35078930,27*</t>
  </si>
  <si>
    <t>525,996*</t>
  </si>
  <si>
    <t>3,20*</t>
  </si>
  <si>
    <t>3,21*</t>
  </si>
  <si>
    <t>0,7253*</t>
  </si>
  <si>
    <t>Данные по объекту Бахмут УГГ (осн.) за 11/16.</t>
  </si>
  <si>
    <t>1098,636*</t>
  </si>
  <si>
    <t>2,77*</t>
  </si>
  <si>
    <t>1,08*</t>
  </si>
  <si>
    <t>1380,375*</t>
  </si>
  <si>
    <t>2,89*</t>
  </si>
  <si>
    <t>-0,71*</t>
  </si>
  <si>
    <t>1105,127*</t>
  </si>
  <si>
    <t>3,04*</t>
  </si>
  <si>
    <t>-0,25*</t>
  </si>
  <si>
    <t>785,249*</t>
  </si>
  <si>
    <t>2,95*</t>
  </si>
  <si>
    <t>-0,84*</t>
  </si>
  <si>
    <t>16830816,58*</t>
  </si>
  <si>
    <t>927,039*</t>
  </si>
  <si>
    <t>2,85*</t>
  </si>
  <si>
    <t>1,66*</t>
  </si>
  <si>
    <t>Данные по объекту Покровск УГГ (осн.) за 11/16.</t>
  </si>
  <si>
    <t>655,136*</t>
  </si>
  <si>
    <t>4,25*</t>
  </si>
  <si>
    <t>3,74*</t>
  </si>
  <si>
    <t>0,7222*</t>
  </si>
  <si>
    <t>20520800,36*</t>
  </si>
  <si>
    <t>821,594*</t>
  </si>
  <si>
    <t>4,19*</t>
  </si>
  <si>
    <t>2,22*</t>
  </si>
  <si>
    <t>0,7251*</t>
  </si>
  <si>
    <t>Данные по объекту Славянск УГГ (осн.) за 11/16.</t>
  </si>
  <si>
    <t>3,39*</t>
  </si>
  <si>
    <t>3,49*</t>
  </si>
  <si>
    <t>506,889*</t>
  </si>
  <si>
    <t>3,42*</t>
  </si>
  <si>
    <t>0,93*</t>
  </si>
  <si>
    <t>18894203,07*</t>
  </si>
  <si>
    <t>385,292*</t>
  </si>
  <si>
    <t>3,43*</t>
  </si>
  <si>
    <t>2,16*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</si>
</sst>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16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E1" zoomScaleNormal="100" zoomScaleSheetLayoutView="100" workbookViewId="0">
      <selection activeCell="AA18" sqref="AA18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85546875" style="1" customWidth="1"/>
    <col min="27" max="28" width="6.140625" style="1" customWidth="1"/>
    <col min="29" max="29" width="14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9" t="s">
        <v>20</v>
      </c>
      <c r="B1" s="38"/>
      <c r="C1" s="38"/>
      <c r="D1" s="38"/>
      <c r="E1" s="11"/>
      <c r="F1" s="11"/>
      <c r="G1" s="11"/>
      <c r="H1" s="11"/>
      <c r="I1" s="11"/>
      <c r="J1" s="11"/>
      <c r="K1" s="11"/>
      <c r="L1" s="11"/>
      <c r="M1" s="38" t="s">
        <v>4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  <c r="Y1" s="11"/>
      <c r="Z1" s="11"/>
      <c r="AA1" s="11"/>
      <c r="AB1" s="11"/>
      <c r="AC1" s="11"/>
    </row>
    <row r="2" spans="1:34" x14ac:dyDescent="0.25">
      <c r="A2" s="39" t="s">
        <v>47</v>
      </c>
      <c r="B2" s="38"/>
      <c r="C2" s="10"/>
      <c r="D2" s="38"/>
      <c r="E2" s="11"/>
      <c r="F2" s="38"/>
      <c r="G2" s="38"/>
      <c r="H2" s="38"/>
      <c r="I2" s="38"/>
      <c r="J2" s="38"/>
      <c r="K2" s="2" t="s">
        <v>58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6"/>
      <c r="AB2" s="117"/>
      <c r="AC2" s="117"/>
    </row>
    <row r="3" spans="1:34" x14ac:dyDescent="0.25">
      <c r="A3" s="114" t="s">
        <v>48</v>
      </c>
      <c r="B3" s="114"/>
      <c r="C3" s="114"/>
      <c r="D3" s="114"/>
      <c r="E3" s="114"/>
      <c r="F3" s="38"/>
      <c r="G3" s="38"/>
      <c r="H3" s="38"/>
      <c r="I3" s="38"/>
      <c r="J3" s="38"/>
      <c r="K3" s="115" t="s">
        <v>59</v>
      </c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49"/>
      <c r="AC3" s="49"/>
    </row>
    <row r="4" spans="1:34" ht="13.5" customHeight="1" x14ac:dyDescent="0.25">
      <c r="A4" s="40" t="s">
        <v>21</v>
      </c>
      <c r="B4" s="11"/>
      <c r="C4" s="11"/>
      <c r="D4" s="11"/>
      <c r="E4" s="11"/>
      <c r="F4" s="11"/>
      <c r="G4" s="38"/>
      <c r="H4" s="38"/>
      <c r="I4" s="38"/>
      <c r="J4" s="38"/>
      <c r="K4" s="12" t="s">
        <v>50</v>
      </c>
      <c r="L4" s="11"/>
      <c r="M4" s="42">
        <v>676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40" t="s">
        <v>49</v>
      </c>
      <c r="B5" s="11"/>
      <c r="C5" s="11"/>
      <c r="D5" s="11"/>
      <c r="E5" s="11"/>
      <c r="F5" s="38"/>
      <c r="G5" s="38"/>
      <c r="H5" s="38"/>
      <c r="I5" s="38"/>
      <c r="J5" s="11"/>
      <c r="K5" s="12" t="s">
        <v>60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40"/>
      <c r="B6" s="11"/>
      <c r="C6" s="11"/>
      <c r="D6" s="11"/>
      <c r="E6" s="11"/>
      <c r="F6" s="38"/>
      <c r="G6" s="38"/>
      <c r="H6" s="38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04" t="s">
        <v>0</v>
      </c>
      <c r="B8" s="106" t="s">
        <v>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106" t="s">
        <v>30</v>
      </c>
      <c r="O8" s="126"/>
      <c r="P8" s="126"/>
      <c r="Q8" s="126"/>
      <c r="R8" s="126"/>
      <c r="S8" s="126"/>
      <c r="T8" s="126"/>
      <c r="U8" s="126"/>
      <c r="V8" s="126"/>
      <c r="W8" s="127"/>
      <c r="X8" s="128" t="s">
        <v>25</v>
      </c>
      <c r="Y8" s="130" t="s">
        <v>2</v>
      </c>
      <c r="Z8" s="118" t="s">
        <v>17</v>
      </c>
      <c r="AA8" s="118" t="s">
        <v>18</v>
      </c>
      <c r="AB8" s="120" t="s">
        <v>19</v>
      </c>
      <c r="AC8" s="104" t="s">
        <v>16</v>
      </c>
    </row>
    <row r="9" spans="1:34" ht="16.5" customHeight="1" thickBot="1" x14ac:dyDescent="0.3">
      <c r="A9" s="105"/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  <c r="N9" s="123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5"/>
      <c r="X9" s="129"/>
      <c r="Y9" s="131"/>
      <c r="Z9" s="119"/>
      <c r="AA9" s="119"/>
      <c r="AB9" s="121"/>
      <c r="AC9" s="122"/>
    </row>
    <row r="10" spans="1:34" ht="15" customHeight="1" x14ac:dyDescent="0.25">
      <c r="A10" s="105"/>
      <c r="B10" s="112" t="s">
        <v>33</v>
      </c>
      <c r="C10" s="84" t="s">
        <v>34</v>
      </c>
      <c r="D10" s="84" t="s">
        <v>35</v>
      </c>
      <c r="E10" s="84" t="s">
        <v>40</v>
      </c>
      <c r="F10" s="84" t="s">
        <v>41</v>
      </c>
      <c r="G10" s="84" t="s">
        <v>38</v>
      </c>
      <c r="H10" s="84" t="s">
        <v>42</v>
      </c>
      <c r="I10" s="84" t="s">
        <v>39</v>
      </c>
      <c r="J10" s="84" t="s">
        <v>37</v>
      </c>
      <c r="K10" s="84" t="s">
        <v>36</v>
      </c>
      <c r="L10" s="84" t="s">
        <v>43</v>
      </c>
      <c r="M10" s="86" t="s">
        <v>44</v>
      </c>
      <c r="N10" s="124"/>
      <c r="O10" s="132" t="s">
        <v>31</v>
      </c>
      <c r="P10" s="134" t="s">
        <v>10</v>
      </c>
      <c r="Q10" s="120" t="s">
        <v>11</v>
      </c>
      <c r="R10" s="112" t="s">
        <v>32</v>
      </c>
      <c r="S10" s="84" t="s">
        <v>12</v>
      </c>
      <c r="T10" s="86" t="s">
        <v>13</v>
      </c>
      <c r="U10" s="88" t="s">
        <v>27</v>
      </c>
      <c r="V10" s="84" t="s">
        <v>14</v>
      </c>
      <c r="W10" s="86" t="s">
        <v>15</v>
      </c>
      <c r="X10" s="129"/>
      <c r="Y10" s="131"/>
      <c r="Z10" s="119"/>
      <c r="AA10" s="119"/>
      <c r="AB10" s="121"/>
      <c r="AC10" s="122"/>
    </row>
    <row r="11" spans="1:34" ht="92.25" customHeight="1" x14ac:dyDescent="0.25">
      <c r="A11" s="105"/>
      <c r="B11" s="113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7"/>
      <c r="N11" s="125"/>
      <c r="O11" s="133"/>
      <c r="P11" s="135"/>
      <c r="Q11" s="121"/>
      <c r="R11" s="113"/>
      <c r="S11" s="85"/>
      <c r="T11" s="87"/>
      <c r="U11" s="89"/>
      <c r="V11" s="85"/>
      <c r="W11" s="87"/>
      <c r="X11" s="129"/>
      <c r="Y11" s="131"/>
      <c r="Z11" s="119"/>
      <c r="AA11" s="119"/>
      <c r="AB11" s="121"/>
      <c r="AC11" s="122"/>
    </row>
    <row r="12" spans="1:34" x14ac:dyDescent="0.25">
      <c r="A12" s="26">
        <v>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64"/>
      <c r="P12" s="69">
        <v>34.380000000000003</v>
      </c>
      <c r="Q12" s="70">
        <f t="shared" ref="Q12" si="0">P12/3.6</f>
        <v>9.5500000000000007</v>
      </c>
      <c r="R12" s="71"/>
      <c r="S12" s="72">
        <v>38.07</v>
      </c>
      <c r="T12" s="70">
        <f t="shared" ref="T12:T41" si="1">S12/3.6</f>
        <v>10.574999999999999</v>
      </c>
      <c r="U12" s="73"/>
      <c r="V12" s="72">
        <v>48.84</v>
      </c>
      <c r="W12" s="70">
        <f t="shared" ref="W12:W41" si="2">V12/3.6</f>
        <v>13.566666666666666</v>
      </c>
      <c r="X12" s="66"/>
      <c r="Y12" s="67"/>
      <c r="Z12" s="67"/>
      <c r="AA12" s="67"/>
      <c r="AB12" s="68"/>
      <c r="AC12" s="138">
        <v>3446.6603700000001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9">
        <v>0.36520000000000002</v>
      </c>
      <c r="N13" s="26">
        <v>0.72660000000000002</v>
      </c>
      <c r="O13" s="16"/>
      <c r="P13" s="50">
        <v>34.229999999999997</v>
      </c>
      <c r="Q13" s="45">
        <f t="shared" ref="Q13:Q15" si="3">P13/3.6</f>
        <v>9.5083333333333329</v>
      </c>
      <c r="R13" s="51"/>
      <c r="S13" s="52">
        <v>37.909999999999997</v>
      </c>
      <c r="T13" s="45">
        <f t="shared" ref="T13:T16" si="4">S13/3.6</f>
        <v>10.530555555555555</v>
      </c>
      <c r="U13" s="53"/>
      <c r="V13" s="52">
        <v>48.81</v>
      </c>
      <c r="W13" s="45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41" t="s">
        <v>51</v>
      </c>
      <c r="AC13" s="136">
        <v>3565.84112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6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6"/>
      <c r="O14" s="15"/>
      <c r="P14" s="69">
        <v>34.229999999999997</v>
      </c>
      <c r="Q14" s="70">
        <f t="shared" si="3"/>
        <v>9.5083333333333329</v>
      </c>
      <c r="R14" s="71"/>
      <c r="S14" s="72">
        <v>37.909999999999997</v>
      </c>
      <c r="T14" s="70">
        <f t="shared" si="4"/>
        <v>10.530555555555555</v>
      </c>
      <c r="U14" s="73"/>
      <c r="V14" s="72">
        <v>48.81</v>
      </c>
      <c r="W14" s="70">
        <f t="shared" si="5"/>
        <v>13.558333333333334</v>
      </c>
      <c r="X14" s="19"/>
      <c r="Y14" s="16"/>
      <c r="Z14" s="16"/>
      <c r="AA14" s="16"/>
      <c r="AB14" s="20"/>
      <c r="AC14" s="136">
        <v>3201.6363700000002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6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15"/>
      <c r="P15" s="69">
        <v>34.229999999999997</v>
      </c>
      <c r="Q15" s="70">
        <f t="shared" si="3"/>
        <v>9.5083333333333329</v>
      </c>
      <c r="R15" s="71"/>
      <c r="S15" s="72">
        <v>37.909999999999997</v>
      </c>
      <c r="T15" s="70">
        <f t="shared" si="4"/>
        <v>10.530555555555555</v>
      </c>
      <c r="U15" s="73"/>
      <c r="V15" s="72">
        <v>48.81</v>
      </c>
      <c r="W15" s="70">
        <f t="shared" si="5"/>
        <v>13.558333333333334</v>
      </c>
      <c r="X15" s="19"/>
      <c r="Y15" s="16"/>
      <c r="Z15" s="16"/>
      <c r="AA15" s="16"/>
      <c r="AB15" s="20"/>
      <c r="AC15" s="136">
        <v>3335.7889500000001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6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6"/>
      <c r="O16" s="15"/>
      <c r="P16" s="69">
        <v>34.229999999999997</v>
      </c>
      <c r="Q16" s="70">
        <f>P16/3.6</f>
        <v>9.5083333333333329</v>
      </c>
      <c r="R16" s="71"/>
      <c r="S16" s="72">
        <v>37.909999999999997</v>
      </c>
      <c r="T16" s="70">
        <f t="shared" si="4"/>
        <v>10.530555555555555</v>
      </c>
      <c r="U16" s="73"/>
      <c r="V16" s="72">
        <v>48.81</v>
      </c>
      <c r="W16" s="70">
        <f t="shared" si="5"/>
        <v>13.558333333333334</v>
      </c>
      <c r="X16" s="19"/>
      <c r="Y16" s="16"/>
      <c r="Z16" s="16"/>
      <c r="AA16" s="16"/>
      <c r="AB16" s="20"/>
      <c r="AC16" s="136">
        <v>3498.5838399999998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6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6"/>
      <c r="O17" s="15"/>
      <c r="P17" s="69">
        <v>34.229999999999997</v>
      </c>
      <c r="Q17" s="70">
        <f>P17/3.6</f>
        <v>9.5083333333333329</v>
      </c>
      <c r="R17" s="71"/>
      <c r="S17" s="72">
        <v>37.909999999999997</v>
      </c>
      <c r="T17" s="70">
        <f>S17/3.6</f>
        <v>10.530555555555555</v>
      </c>
      <c r="U17" s="73"/>
      <c r="V17" s="72">
        <v>48.81</v>
      </c>
      <c r="W17" s="70">
        <f>V17/3.6</f>
        <v>13.558333333333334</v>
      </c>
      <c r="X17" s="19"/>
      <c r="Y17" s="16"/>
      <c r="Z17" s="16"/>
      <c r="AA17" s="16"/>
      <c r="AB17" s="20"/>
      <c r="AC17" s="136">
        <v>3114.70082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6"/>
      <c r="P18" s="69">
        <v>34.229999999999997</v>
      </c>
      <c r="Q18" s="74">
        <f>P18/3.6</f>
        <v>9.5083333333333329</v>
      </c>
      <c r="R18" s="75"/>
      <c r="S18" s="72">
        <v>37.909999999999997</v>
      </c>
      <c r="T18" s="74">
        <f>S18/3.6</f>
        <v>10.530555555555555</v>
      </c>
      <c r="U18" s="75"/>
      <c r="V18" s="72">
        <v>48.81</v>
      </c>
      <c r="W18" s="74">
        <f>V18/3.6</f>
        <v>13.558333333333334</v>
      </c>
      <c r="X18" s="16"/>
      <c r="Y18" s="16"/>
      <c r="Z18" s="16"/>
      <c r="AA18" s="16"/>
      <c r="AB18" s="41"/>
      <c r="AC18" s="137">
        <v>2709.6717100000001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8</v>
      </c>
      <c r="B19" s="54">
        <v>91.7804</v>
      </c>
      <c r="C19" s="54">
        <v>3.9049</v>
      </c>
      <c r="D19" s="54">
        <v>0.90029999999999999</v>
      </c>
      <c r="E19" s="54">
        <v>9.35E-2</v>
      </c>
      <c r="F19" s="54">
        <v>0.14680000000000001</v>
      </c>
      <c r="G19" s="54">
        <v>5.4999999999999997E-3</v>
      </c>
      <c r="H19" s="54">
        <v>4.4499999999999998E-2</v>
      </c>
      <c r="I19" s="54">
        <v>3.8699999999999998E-2</v>
      </c>
      <c r="J19" s="54">
        <v>4.3900000000000002E-2</v>
      </c>
      <c r="K19" s="54">
        <v>9.9000000000000008E-3</v>
      </c>
      <c r="L19" s="54">
        <v>2.6779999999999999</v>
      </c>
      <c r="M19" s="54">
        <v>0.35360000000000003</v>
      </c>
      <c r="N19" s="65">
        <v>0.7268</v>
      </c>
      <c r="O19" s="56"/>
      <c r="P19" s="52">
        <v>34.24</v>
      </c>
      <c r="Q19" s="45">
        <f t="shared" ref="Q19:Q41" si="8">P19/3.6</f>
        <v>9.5111111111111111</v>
      </c>
      <c r="R19" s="57"/>
      <c r="S19" s="52">
        <v>37.92</v>
      </c>
      <c r="T19" s="45">
        <f t="shared" si="1"/>
        <v>10.533333333333333</v>
      </c>
      <c r="U19" s="58"/>
      <c r="V19" s="52">
        <v>48.81</v>
      </c>
      <c r="W19" s="45">
        <f t="shared" si="2"/>
        <v>13.558333333333334</v>
      </c>
      <c r="X19" s="59"/>
      <c r="Y19" s="46"/>
      <c r="Z19" s="46"/>
      <c r="AA19" s="46"/>
      <c r="AB19" s="60"/>
      <c r="AC19" s="138">
        <v>2640.02664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6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6"/>
      <c r="O20" s="15"/>
      <c r="P20" s="72">
        <v>34.24</v>
      </c>
      <c r="Q20" s="70">
        <f t="shared" si="8"/>
        <v>9.5111111111111111</v>
      </c>
      <c r="R20" s="76"/>
      <c r="S20" s="72">
        <v>37.92</v>
      </c>
      <c r="T20" s="70">
        <f t="shared" si="1"/>
        <v>10.533333333333333</v>
      </c>
      <c r="U20" s="77"/>
      <c r="V20" s="72">
        <v>48.81</v>
      </c>
      <c r="W20" s="70">
        <f t="shared" si="2"/>
        <v>13.558333333333334</v>
      </c>
      <c r="X20" s="19"/>
      <c r="Y20" s="16"/>
      <c r="Z20" s="16"/>
      <c r="AA20" s="16"/>
      <c r="AB20" s="20"/>
      <c r="AC20" s="136">
        <v>2260.4049699999996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6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  <c r="O21" s="15"/>
      <c r="P21" s="72">
        <v>34.24</v>
      </c>
      <c r="Q21" s="70">
        <f t="shared" si="8"/>
        <v>9.5111111111111111</v>
      </c>
      <c r="R21" s="76"/>
      <c r="S21" s="72">
        <v>37.92</v>
      </c>
      <c r="T21" s="70">
        <f t="shared" si="1"/>
        <v>10.533333333333333</v>
      </c>
      <c r="U21" s="77"/>
      <c r="V21" s="72">
        <v>48.81</v>
      </c>
      <c r="W21" s="70">
        <f t="shared" si="2"/>
        <v>13.558333333333334</v>
      </c>
      <c r="X21" s="19"/>
      <c r="Y21" s="16"/>
      <c r="Z21" s="16"/>
      <c r="AA21" s="16"/>
      <c r="AB21" s="20"/>
      <c r="AC21" s="136">
        <v>2361.6865599999996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6"/>
      <c r="O22" s="15"/>
      <c r="P22" s="72">
        <v>34.24</v>
      </c>
      <c r="Q22" s="70">
        <f t="shared" si="8"/>
        <v>9.5111111111111111</v>
      </c>
      <c r="R22" s="76"/>
      <c r="S22" s="72">
        <v>37.92</v>
      </c>
      <c r="T22" s="70">
        <f t="shared" si="1"/>
        <v>10.533333333333333</v>
      </c>
      <c r="U22" s="77"/>
      <c r="V22" s="72">
        <v>48.81</v>
      </c>
      <c r="W22" s="70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20"/>
      <c r="AC22" s="136">
        <v>3125.1144399999998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6"/>
      <c r="O23" s="15"/>
      <c r="P23" s="72">
        <v>34.24</v>
      </c>
      <c r="Q23" s="70">
        <f t="shared" si="8"/>
        <v>9.5111111111111111</v>
      </c>
      <c r="R23" s="76"/>
      <c r="S23" s="72">
        <v>37.92</v>
      </c>
      <c r="T23" s="70">
        <f t="shared" si="1"/>
        <v>10.533333333333333</v>
      </c>
      <c r="U23" s="77"/>
      <c r="V23" s="72">
        <v>48.81</v>
      </c>
      <c r="W23" s="70">
        <f t="shared" si="2"/>
        <v>13.558333333333334</v>
      </c>
      <c r="X23" s="19"/>
      <c r="Y23" s="16"/>
      <c r="Z23" s="16"/>
      <c r="AA23" s="16"/>
      <c r="AB23" s="20"/>
      <c r="AC23" s="136">
        <v>3297.1114899999998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6"/>
      <c r="O24" s="15"/>
      <c r="P24" s="72">
        <v>34.24</v>
      </c>
      <c r="Q24" s="70">
        <f t="shared" si="8"/>
        <v>9.5111111111111111</v>
      </c>
      <c r="R24" s="76"/>
      <c r="S24" s="72">
        <v>37.92</v>
      </c>
      <c r="T24" s="70">
        <f t="shared" si="1"/>
        <v>10.533333333333333</v>
      </c>
      <c r="U24" s="77"/>
      <c r="V24" s="72">
        <v>48.81</v>
      </c>
      <c r="W24" s="70">
        <f t="shared" si="2"/>
        <v>13.558333333333334</v>
      </c>
      <c r="X24" s="19"/>
      <c r="Y24" s="16"/>
      <c r="Z24" s="16"/>
      <c r="AA24" s="16"/>
      <c r="AB24" s="20"/>
      <c r="AC24" s="136">
        <v>3283.7888900000007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9">
        <v>0.35320000000000001</v>
      </c>
      <c r="N25" s="26">
        <v>0.7268</v>
      </c>
      <c r="O25" s="15"/>
      <c r="P25" s="61">
        <v>34.200000000000003</v>
      </c>
      <c r="Q25" s="45">
        <f t="shared" si="8"/>
        <v>9.5</v>
      </c>
      <c r="R25" s="57"/>
      <c r="S25" s="52">
        <v>37.880000000000003</v>
      </c>
      <c r="T25" s="45">
        <f t="shared" si="1"/>
        <v>10.522222222222222</v>
      </c>
      <c r="U25" s="58"/>
      <c r="V25" s="52">
        <v>48.76</v>
      </c>
      <c r="W25" s="45">
        <f t="shared" si="2"/>
        <v>13.544444444444444</v>
      </c>
      <c r="X25" s="59"/>
      <c r="Y25" s="46"/>
      <c r="Z25" s="46"/>
      <c r="AA25" s="46"/>
      <c r="AB25" s="60"/>
      <c r="AC25" s="138">
        <v>3277.7354399999999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6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6"/>
      <c r="O26" s="15"/>
      <c r="P26" s="78">
        <v>34.200000000000003</v>
      </c>
      <c r="Q26" s="70">
        <f t="shared" si="8"/>
        <v>9.5</v>
      </c>
      <c r="R26" s="76"/>
      <c r="S26" s="72">
        <v>37.880000000000003</v>
      </c>
      <c r="T26" s="70">
        <f t="shared" si="1"/>
        <v>10.522222222222222</v>
      </c>
      <c r="U26" s="77"/>
      <c r="V26" s="72">
        <v>48.76</v>
      </c>
      <c r="W26" s="70">
        <f>V26/3.6</f>
        <v>13.544444444444444</v>
      </c>
      <c r="X26" s="19"/>
      <c r="Y26" s="16"/>
      <c r="Z26" s="16"/>
      <c r="AA26" s="16"/>
      <c r="AB26" s="20"/>
      <c r="AC26" s="136">
        <v>3639.5129700000002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6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6"/>
      <c r="O27" s="15"/>
      <c r="P27" s="78">
        <v>34.200000000000003</v>
      </c>
      <c r="Q27" s="70">
        <f>P27/3.6</f>
        <v>9.5</v>
      </c>
      <c r="R27" s="76"/>
      <c r="S27" s="72">
        <v>37.880000000000003</v>
      </c>
      <c r="T27" s="70">
        <f>S27/3.6</f>
        <v>10.522222222222222</v>
      </c>
      <c r="U27" s="77"/>
      <c r="V27" s="72">
        <v>48.76</v>
      </c>
      <c r="W27" s="70">
        <f>V27/3.6</f>
        <v>13.544444444444444</v>
      </c>
      <c r="X27" s="19"/>
      <c r="Y27" s="16"/>
      <c r="Z27" s="16"/>
      <c r="AA27" s="16"/>
      <c r="AB27" s="20"/>
      <c r="AC27" s="136">
        <v>3926.7141699999997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5"/>
      <c r="P28" s="78">
        <v>34.200000000000003</v>
      </c>
      <c r="Q28" s="70">
        <f>P28/3.6</f>
        <v>9.5</v>
      </c>
      <c r="R28" s="43"/>
      <c r="S28" s="72">
        <v>37.880000000000003</v>
      </c>
      <c r="T28" s="74">
        <f>S28/3.6</f>
        <v>10.522222222222222</v>
      </c>
      <c r="U28" s="44"/>
      <c r="V28" s="72">
        <v>48.76</v>
      </c>
      <c r="W28" s="74">
        <f>V28/3.6</f>
        <v>13.544444444444444</v>
      </c>
      <c r="X28" s="19"/>
      <c r="Y28" s="16"/>
      <c r="Z28" s="16"/>
      <c r="AA28" s="16"/>
      <c r="AB28" s="20"/>
      <c r="AC28" s="136">
        <v>4112.0066400000005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6"/>
      <c r="O29" s="15"/>
      <c r="P29" s="78">
        <v>34.200000000000003</v>
      </c>
      <c r="Q29" s="70">
        <f t="shared" si="8"/>
        <v>9.5</v>
      </c>
      <c r="R29" s="76"/>
      <c r="S29" s="72">
        <v>37.880000000000003</v>
      </c>
      <c r="T29" s="70">
        <f t="shared" si="1"/>
        <v>10.522222222222222</v>
      </c>
      <c r="U29" s="77"/>
      <c r="V29" s="72">
        <v>48.76</v>
      </c>
      <c r="W29" s="70">
        <f t="shared" si="2"/>
        <v>13.544444444444444</v>
      </c>
      <c r="X29" s="19"/>
      <c r="Y29" s="16"/>
      <c r="Z29" s="16"/>
      <c r="AA29" s="16"/>
      <c r="AB29" s="20"/>
      <c r="AC29" s="136">
        <v>4057.4375200000004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6"/>
      <c r="O30" s="15"/>
      <c r="P30" s="78">
        <v>34.200000000000003</v>
      </c>
      <c r="Q30" s="70">
        <f t="shared" si="8"/>
        <v>9.5</v>
      </c>
      <c r="R30" s="76"/>
      <c r="S30" s="72">
        <v>37.880000000000003</v>
      </c>
      <c r="T30" s="70">
        <f t="shared" si="1"/>
        <v>10.522222222222222</v>
      </c>
      <c r="U30" s="77"/>
      <c r="V30" s="72">
        <v>48.76</v>
      </c>
      <c r="W30" s="70">
        <f t="shared" si="2"/>
        <v>13.544444444444444</v>
      </c>
      <c r="X30" s="19"/>
      <c r="Y30" s="16"/>
      <c r="Z30" s="16"/>
      <c r="AA30" s="16"/>
      <c r="AB30" s="20"/>
      <c r="AC30" s="136">
        <v>4209.16597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6"/>
      <c r="O31" s="15"/>
      <c r="P31" s="78">
        <v>34.200000000000003</v>
      </c>
      <c r="Q31" s="70">
        <f t="shared" si="8"/>
        <v>9.5</v>
      </c>
      <c r="R31" s="76"/>
      <c r="S31" s="72">
        <v>37.880000000000003</v>
      </c>
      <c r="T31" s="70">
        <f t="shared" si="1"/>
        <v>10.522222222222222</v>
      </c>
      <c r="U31" s="77"/>
      <c r="V31" s="72">
        <v>48.76</v>
      </c>
      <c r="W31" s="70">
        <f t="shared" si="2"/>
        <v>13.544444444444444</v>
      </c>
      <c r="X31" s="19"/>
      <c r="Y31" s="16"/>
      <c r="Z31" s="16"/>
      <c r="AA31" s="16"/>
      <c r="AB31" s="20"/>
      <c r="AC31" s="136">
        <v>4235.6056799999997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6"/>
      <c r="O32" s="15"/>
      <c r="P32" s="78">
        <v>34.200000000000003</v>
      </c>
      <c r="Q32" s="70">
        <f t="shared" si="8"/>
        <v>9.5</v>
      </c>
      <c r="R32" s="76"/>
      <c r="S32" s="72">
        <v>37.880000000000003</v>
      </c>
      <c r="T32" s="70">
        <f t="shared" si="1"/>
        <v>10.522222222222222</v>
      </c>
      <c r="U32" s="77"/>
      <c r="V32" s="72">
        <v>48.76</v>
      </c>
      <c r="W32" s="70">
        <f t="shared" si="2"/>
        <v>13.544444444444444</v>
      </c>
      <c r="X32" s="19"/>
      <c r="Y32" s="16"/>
      <c r="Z32" s="16"/>
      <c r="AA32" s="16"/>
      <c r="AB32" s="20"/>
      <c r="AC32" s="136">
        <v>4239.0360099999998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/>
      <c r="O33" s="15"/>
      <c r="P33" s="78">
        <v>34.200000000000003</v>
      </c>
      <c r="Q33" s="70">
        <f t="shared" si="8"/>
        <v>9.5</v>
      </c>
      <c r="R33" s="76"/>
      <c r="S33" s="72">
        <v>37.880000000000003</v>
      </c>
      <c r="T33" s="70">
        <f t="shared" si="1"/>
        <v>10.522222222222222</v>
      </c>
      <c r="U33" s="77"/>
      <c r="V33" s="72">
        <v>48.76</v>
      </c>
      <c r="W33" s="70">
        <f t="shared" si="2"/>
        <v>13.544444444444444</v>
      </c>
      <c r="X33" s="19"/>
      <c r="Y33" s="16"/>
      <c r="Z33" s="16"/>
      <c r="AA33" s="16"/>
      <c r="AB33" s="20"/>
      <c r="AC33" s="136">
        <v>4437.4328500000001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6">
        <v>23</v>
      </c>
      <c r="B34" s="54">
        <v>91.406899999999993</v>
      </c>
      <c r="C34" s="54">
        <v>3.9977999999999998</v>
      </c>
      <c r="D34" s="54">
        <v>0.89590000000000003</v>
      </c>
      <c r="E34" s="54">
        <v>9.0800000000000006E-2</v>
      </c>
      <c r="F34" s="54">
        <v>0.13669999999999999</v>
      </c>
      <c r="G34" s="54">
        <v>2.8999999999999998E-3</v>
      </c>
      <c r="H34" s="54">
        <v>2.58E-2</v>
      </c>
      <c r="I34" s="54">
        <v>2.0400000000000001E-2</v>
      </c>
      <c r="J34" s="54">
        <v>3.61E-2</v>
      </c>
      <c r="K34" s="54">
        <v>1.21E-2</v>
      </c>
      <c r="L34" s="54">
        <v>3.0263</v>
      </c>
      <c r="M34" s="54">
        <v>0.3483</v>
      </c>
      <c r="N34" s="55">
        <v>0.72760000000000002</v>
      </c>
      <c r="O34" s="56"/>
      <c r="P34" s="52">
        <v>34.08</v>
      </c>
      <c r="Q34" s="45">
        <f t="shared" si="8"/>
        <v>9.4666666666666668</v>
      </c>
      <c r="R34" s="57"/>
      <c r="S34" s="52">
        <v>37.75</v>
      </c>
      <c r="T34" s="45">
        <f t="shared" si="1"/>
        <v>10.486111111111111</v>
      </c>
      <c r="U34" s="58"/>
      <c r="V34" s="52">
        <v>48.57</v>
      </c>
      <c r="W34" s="45">
        <f t="shared" si="2"/>
        <v>13.491666666666667</v>
      </c>
      <c r="X34" s="59"/>
      <c r="Y34" s="46"/>
      <c r="Z34" s="16">
        <v>0.1</v>
      </c>
      <c r="AA34" s="16">
        <v>8</v>
      </c>
      <c r="AB34" s="41" t="s">
        <v>51</v>
      </c>
      <c r="AC34" s="138">
        <v>4511.4164199999996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6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6"/>
      <c r="O35" s="15"/>
      <c r="P35" s="72">
        <v>34.08</v>
      </c>
      <c r="Q35" s="70">
        <f t="shared" si="8"/>
        <v>9.4666666666666668</v>
      </c>
      <c r="R35" s="76"/>
      <c r="S35" s="72">
        <v>37.75</v>
      </c>
      <c r="T35" s="70">
        <f t="shared" si="1"/>
        <v>10.486111111111111</v>
      </c>
      <c r="U35" s="77"/>
      <c r="V35" s="72">
        <v>48.57</v>
      </c>
      <c r="W35" s="70">
        <f t="shared" si="2"/>
        <v>13.491666666666667</v>
      </c>
      <c r="X35" s="19"/>
      <c r="Y35" s="16"/>
      <c r="Z35" s="16"/>
      <c r="AA35" s="16"/>
      <c r="AB35" s="20"/>
      <c r="AC35" s="136">
        <v>4350.6011899999994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6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15"/>
      <c r="P36" s="72">
        <v>34.08</v>
      </c>
      <c r="Q36" s="70">
        <f t="shared" si="8"/>
        <v>9.4666666666666668</v>
      </c>
      <c r="R36" s="76"/>
      <c r="S36" s="72">
        <v>37.75</v>
      </c>
      <c r="T36" s="70">
        <f t="shared" si="1"/>
        <v>10.486111111111111</v>
      </c>
      <c r="U36" s="77"/>
      <c r="V36" s="72">
        <v>48.57</v>
      </c>
      <c r="W36" s="70">
        <f t="shared" si="2"/>
        <v>13.491666666666667</v>
      </c>
      <c r="X36" s="19"/>
      <c r="Y36" s="16"/>
      <c r="Z36" s="16"/>
      <c r="AA36" s="16"/>
      <c r="AB36" s="20"/>
      <c r="AC36" s="136">
        <v>4380.9597400000002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6"/>
      <c r="O37" s="15"/>
      <c r="P37" s="72">
        <v>34.08</v>
      </c>
      <c r="Q37" s="70">
        <f t="shared" si="8"/>
        <v>9.4666666666666668</v>
      </c>
      <c r="R37" s="76"/>
      <c r="S37" s="72">
        <v>37.75</v>
      </c>
      <c r="T37" s="70">
        <f t="shared" si="1"/>
        <v>10.486111111111111</v>
      </c>
      <c r="U37" s="77"/>
      <c r="V37" s="72">
        <v>48.57</v>
      </c>
      <c r="W37" s="70">
        <f t="shared" si="2"/>
        <v>13.491666666666667</v>
      </c>
      <c r="X37" s="19"/>
      <c r="Y37" s="16"/>
      <c r="Z37" s="16"/>
      <c r="AA37" s="16"/>
      <c r="AB37" s="20"/>
      <c r="AC37" s="136">
        <v>3961.0064899999998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6"/>
      <c r="O38" s="15"/>
      <c r="P38" s="72">
        <v>34.08</v>
      </c>
      <c r="Q38" s="70">
        <f t="shared" si="8"/>
        <v>9.4666666666666668</v>
      </c>
      <c r="R38" s="76"/>
      <c r="S38" s="72">
        <v>37.75</v>
      </c>
      <c r="T38" s="70">
        <f t="shared" si="1"/>
        <v>10.486111111111111</v>
      </c>
      <c r="U38" s="77"/>
      <c r="V38" s="72">
        <v>48.57</v>
      </c>
      <c r="W38" s="70">
        <f t="shared" si="2"/>
        <v>13.491666666666667</v>
      </c>
      <c r="X38" s="19"/>
      <c r="Y38" s="16"/>
      <c r="Z38" s="16"/>
      <c r="AA38" s="16"/>
      <c r="AB38" s="20"/>
      <c r="AC38" s="136">
        <v>3532.1908500000004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6"/>
      <c r="O39" s="15"/>
      <c r="P39" s="72">
        <v>34.08</v>
      </c>
      <c r="Q39" s="70">
        <f t="shared" si="8"/>
        <v>9.4666666666666668</v>
      </c>
      <c r="R39" s="76"/>
      <c r="S39" s="72">
        <v>37.75</v>
      </c>
      <c r="T39" s="70">
        <f t="shared" si="1"/>
        <v>10.486111111111111</v>
      </c>
      <c r="U39" s="77"/>
      <c r="V39" s="72">
        <v>48.57</v>
      </c>
      <c r="W39" s="70">
        <f t="shared" si="2"/>
        <v>13.491666666666667</v>
      </c>
      <c r="X39" s="19"/>
      <c r="Y39" s="16"/>
      <c r="Z39" s="16"/>
      <c r="AA39" s="16"/>
      <c r="AB39" s="20"/>
      <c r="AC39" s="136">
        <v>3760.5872400000003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6"/>
      <c r="O40" s="15"/>
      <c r="P40" s="72">
        <v>34.08</v>
      </c>
      <c r="Q40" s="70">
        <f t="shared" si="8"/>
        <v>9.4666666666666668</v>
      </c>
      <c r="R40" s="76"/>
      <c r="S40" s="72">
        <v>37.75</v>
      </c>
      <c r="T40" s="70">
        <f t="shared" si="1"/>
        <v>10.486111111111111</v>
      </c>
      <c r="U40" s="77"/>
      <c r="V40" s="72">
        <v>48.57</v>
      </c>
      <c r="W40" s="70">
        <f t="shared" si="2"/>
        <v>13.491666666666667</v>
      </c>
      <c r="X40" s="19"/>
      <c r="Y40" s="16"/>
      <c r="Z40" s="16"/>
      <c r="AA40" s="16"/>
      <c r="AB40" s="20"/>
      <c r="AC40" s="136">
        <v>4464.6124600000003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30</v>
      </c>
      <c r="B41" s="31"/>
      <c r="C41" s="9"/>
      <c r="D41" s="9"/>
      <c r="E41" s="9"/>
      <c r="F41" s="9"/>
      <c r="G41" s="9"/>
      <c r="H41" s="9"/>
      <c r="I41" s="9"/>
      <c r="J41" s="9"/>
      <c r="K41" s="9"/>
      <c r="L41" s="9"/>
      <c r="M41" s="28"/>
      <c r="N41" s="26"/>
      <c r="O41" s="15"/>
      <c r="P41" s="72">
        <v>34.08</v>
      </c>
      <c r="Q41" s="70">
        <f t="shared" si="8"/>
        <v>9.4666666666666668</v>
      </c>
      <c r="R41" s="76"/>
      <c r="S41" s="72">
        <v>37.75</v>
      </c>
      <c r="T41" s="70">
        <f t="shared" si="1"/>
        <v>10.486111111111111</v>
      </c>
      <c r="U41" s="77"/>
      <c r="V41" s="72">
        <v>48.57</v>
      </c>
      <c r="W41" s="70">
        <f t="shared" si="2"/>
        <v>13.491666666666667</v>
      </c>
      <c r="X41" s="19"/>
      <c r="Y41" s="16"/>
      <c r="Z41" s="16"/>
      <c r="AA41" s="16"/>
      <c r="AB41" s="20"/>
      <c r="AC41" s="136">
        <v>4808.7838499999998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7">
        <v>31</v>
      </c>
      <c r="B42" s="3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27"/>
      <c r="O42" s="24"/>
      <c r="P42" s="22"/>
      <c r="Q42" s="23"/>
      <c r="R42" s="24"/>
      <c r="S42" s="22"/>
      <c r="T42" s="23"/>
      <c r="U42" s="21"/>
      <c r="V42" s="22"/>
      <c r="W42" s="23"/>
      <c r="X42" s="21"/>
      <c r="Y42" s="22"/>
      <c r="Z42" s="22"/>
      <c r="AA42" s="35"/>
      <c r="AB42" s="36"/>
      <c r="AC42" s="37">
        <v>0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96" t="s">
        <v>24</v>
      </c>
      <c r="B43" s="96"/>
      <c r="C43" s="96"/>
      <c r="D43" s="96"/>
      <c r="E43" s="96"/>
      <c r="F43" s="96"/>
      <c r="G43" s="96"/>
      <c r="H43" s="97"/>
      <c r="I43" s="98" t="s">
        <v>22</v>
      </c>
      <c r="J43" s="99"/>
      <c r="K43" s="33">
        <v>0</v>
      </c>
      <c r="L43" s="100" t="s">
        <v>23</v>
      </c>
      <c r="M43" s="101"/>
      <c r="N43" s="34">
        <v>0</v>
      </c>
      <c r="O43" s="102">
        <f>SUMPRODUCT(O12:O42,AC12:AC42)/SUM(AC12:AC42)</f>
        <v>0</v>
      </c>
      <c r="P43" s="92">
        <f>SUMPRODUCT(P12:P42,AC12:AC42)/SUM(AC12:AC42)</f>
        <v>34.180222407691993</v>
      </c>
      <c r="Q43" s="90">
        <f>SUMPRODUCT(Q12:Q42,AC12:AC42)/SUM(AC12:AC42)</f>
        <v>9.4945062243588847</v>
      </c>
      <c r="R43" s="92">
        <f>SUMPRODUCT(R12:R42,AC12:AC42)/SUM(AC12:AC42)</f>
        <v>0</v>
      </c>
      <c r="S43" s="92">
        <f>SUMPRODUCT(S12:S42,AC12:AC42)/SUM(AC12:AC42)</f>
        <v>37.857459341416536</v>
      </c>
      <c r="T43" s="94">
        <f>SUMPRODUCT(T12:T42,AC12:AC42)/SUM(AC12:AC42)</f>
        <v>10.51596092817126</v>
      </c>
      <c r="U43" s="17"/>
      <c r="V43" s="8"/>
      <c r="W43" s="8"/>
      <c r="X43" s="8"/>
      <c r="Y43" s="8"/>
      <c r="Z43" s="8"/>
      <c r="AA43" s="79" t="s">
        <v>45</v>
      </c>
      <c r="AB43" s="80"/>
      <c r="AC43" s="139">
        <v>109787.038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81" t="s">
        <v>3</v>
      </c>
      <c r="I44" s="82"/>
      <c r="J44" s="82"/>
      <c r="K44" s="82"/>
      <c r="L44" s="82"/>
      <c r="M44" s="82"/>
      <c r="N44" s="83"/>
      <c r="O44" s="103"/>
      <c r="P44" s="93"/>
      <c r="Q44" s="91"/>
      <c r="R44" s="93"/>
      <c r="S44" s="93"/>
      <c r="T44" s="95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52</v>
      </c>
      <c r="R46" s="42" t="s">
        <v>53</v>
      </c>
      <c r="S46" s="42"/>
      <c r="T46" s="42"/>
      <c r="U46" s="42"/>
      <c r="V46" s="42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54</v>
      </c>
      <c r="R48" s="42" t="s">
        <v>61</v>
      </c>
      <c r="S48" s="42"/>
      <c r="T48" s="42"/>
      <c r="U48" s="42"/>
      <c r="V48" s="42">
        <v>2016</v>
      </c>
    </row>
    <row r="49" spans="2:22" x14ac:dyDescent="0.25">
      <c r="B49" s="6" t="s">
        <v>55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56</v>
      </c>
      <c r="R50" s="42" t="s">
        <v>57</v>
      </c>
      <c r="S50" s="42"/>
      <c r="T50" s="42"/>
      <c r="U50" s="42"/>
      <c r="V50" s="42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5">
    <mergeCell ref="A3:E3"/>
    <mergeCell ref="K3:AA3"/>
    <mergeCell ref="AA2:AC2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A8:A11"/>
    <mergeCell ref="I10:I11"/>
    <mergeCell ref="J10:J11"/>
    <mergeCell ref="K10:K11"/>
    <mergeCell ref="L10:L11"/>
    <mergeCell ref="G10:G11"/>
    <mergeCell ref="B8:M9"/>
    <mergeCell ref="B10:B11"/>
    <mergeCell ref="C10:C11"/>
    <mergeCell ref="D10:D11"/>
    <mergeCell ref="E10:E11"/>
    <mergeCell ref="F10:F11"/>
    <mergeCell ref="H10:H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workbookViewId="0">
      <selection activeCell="AN32" sqref="AN3:AN32"/>
    </sheetView>
  </sheetViews>
  <sheetFormatPr defaultRowHeight="15" x14ac:dyDescent="0.25"/>
  <cols>
    <col min="3" max="9" width="0" hidden="1" customWidth="1"/>
    <col min="11" max="16" width="0" hidden="1" customWidth="1"/>
    <col min="18" max="24" width="0" hidden="1" customWidth="1"/>
    <col min="26" max="32" width="0" hidden="1" customWidth="1"/>
    <col min="34" max="39" width="0" hidden="1" customWidth="1"/>
    <col min="40" max="40" width="11.7109375" customWidth="1"/>
  </cols>
  <sheetData>
    <row r="1" spans="1:40" x14ac:dyDescent="0.25">
      <c r="A1" t="s">
        <v>62</v>
      </c>
      <c r="I1" t="s">
        <v>86</v>
      </c>
      <c r="P1" t="s">
        <v>96</v>
      </c>
      <c r="X1" t="s">
        <v>113</v>
      </c>
      <c r="AF1" t="s">
        <v>123</v>
      </c>
    </row>
    <row r="2" spans="1:40" x14ac:dyDescent="0.25">
      <c r="A2" t="s">
        <v>63</v>
      </c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63</v>
      </c>
      <c r="J2" t="s">
        <v>64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63</v>
      </c>
      <c r="Q2" t="s">
        <v>64</v>
      </c>
      <c r="R2" t="s">
        <v>65</v>
      </c>
      <c r="S2" t="s">
        <v>66</v>
      </c>
      <c r="T2" t="s">
        <v>67</v>
      </c>
      <c r="U2" t="s">
        <v>68</v>
      </c>
      <c r="V2" t="s">
        <v>69</v>
      </c>
      <c r="W2" t="s">
        <v>70</v>
      </c>
      <c r="X2" t="s">
        <v>63</v>
      </c>
      <c r="Y2" t="s">
        <v>64</v>
      </c>
      <c r="Z2" t="s">
        <v>65</v>
      </c>
      <c r="AA2" t="s">
        <v>66</v>
      </c>
      <c r="AB2" t="s">
        <v>67</v>
      </c>
      <c r="AC2" t="s">
        <v>68</v>
      </c>
      <c r="AD2" t="s">
        <v>69</v>
      </c>
      <c r="AE2" t="s">
        <v>70</v>
      </c>
      <c r="AF2" t="s">
        <v>63</v>
      </c>
      <c r="AG2" t="s">
        <v>64</v>
      </c>
      <c r="AH2" t="s">
        <v>65</v>
      </c>
      <c r="AI2" t="s">
        <v>66</v>
      </c>
      <c r="AJ2" t="s">
        <v>67</v>
      </c>
      <c r="AK2" t="s">
        <v>68</v>
      </c>
      <c r="AL2" t="s">
        <v>69</v>
      </c>
      <c r="AM2" t="s">
        <v>70</v>
      </c>
    </row>
    <row r="3" spans="1:40" x14ac:dyDescent="0.25">
      <c r="A3">
        <v>1</v>
      </c>
      <c r="B3">
        <v>620119.03</v>
      </c>
      <c r="C3">
        <v>44353.2</v>
      </c>
      <c r="D3">
        <v>430.745</v>
      </c>
      <c r="E3">
        <v>2.66</v>
      </c>
      <c r="F3">
        <v>0.15</v>
      </c>
      <c r="G3" t="s">
        <v>71</v>
      </c>
      <c r="I3">
        <v>1</v>
      </c>
      <c r="J3">
        <v>993663.31</v>
      </c>
      <c r="K3">
        <v>458.54199999999997</v>
      </c>
      <c r="L3">
        <v>3.21</v>
      </c>
      <c r="M3">
        <v>3.18</v>
      </c>
      <c r="N3">
        <v>0.7228</v>
      </c>
      <c r="O3" t="s">
        <v>72</v>
      </c>
      <c r="P3">
        <v>1</v>
      </c>
      <c r="Q3">
        <v>532919.56999999995</v>
      </c>
      <c r="R3">
        <v>83996.9</v>
      </c>
      <c r="S3" t="s">
        <v>97</v>
      </c>
      <c r="T3" t="s">
        <v>98</v>
      </c>
      <c r="U3" t="s">
        <v>99</v>
      </c>
      <c r="V3">
        <v>0.73109999999999997</v>
      </c>
      <c r="W3" t="s">
        <v>70</v>
      </c>
      <c r="X3">
        <v>1</v>
      </c>
      <c r="Y3">
        <v>724596.93</v>
      </c>
      <c r="Z3">
        <v>8464.7000000000007</v>
      </c>
      <c r="AA3">
        <v>764.75099999999998</v>
      </c>
      <c r="AB3">
        <v>3.91</v>
      </c>
      <c r="AC3">
        <v>2.0099999999999998</v>
      </c>
      <c r="AD3">
        <v>0.72189999999999999</v>
      </c>
      <c r="AE3" t="s">
        <v>72</v>
      </c>
      <c r="AF3">
        <v>1</v>
      </c>
      <c r="AG3">
        <v>575361.53</v>
      </c>
      <c r="AH3">
        <f>SUM(B3:AG3)</f>
        <v>3585150.5038000001</v>
      </c>
      <c r="AI3">
        <v>386.38099999999997</v>
      </c>
      <c r="AJ3">
        <v>3.58</v>
      </c>
      <c r="AK3">
        <v>0.24</v>
      </c>
      <c r="AL3">
        <v>0.72050000000000003</v>
      </c>
      <c r="AM3" t="s">
        <v>72</v>
      </c>
      <c r="AN3">
        <f>B3+J3+Q3+Y3+AG3</f>
        <v>3446660.37</v>
      </c>
    </row>
    <row r="4" spans="1:40" x14ac:dyDescent="0.25">
      <c r="A4">
        <v>2</v>
      </c>
      <c r="B4">
        <v>639499.64</v>
      </c>
      <c r="C4">
        <v>45228.9</v>
      </c>
      <c r="D4">
        <v>453.66800000000001</v>
      </c>
      <c r="E4">
        <v>2.67</v>
      </c>
      <c r="F4">
        <v>-0.12</v>
      </c>
      <c r="G4" t="s">
        <v>71</v>
      </c>
      <c r="H4" t="s">
        <v>72</v>
      </c>
      <c r="I4">
        <v>2</v>
      </c>
      <c r="J4">
        <v>1060652.8</v>
      </c>
      <c r="K4">
        <v>497.72199999999998</v>
      </c>
      <c r="L4">
        <v>3.21</v>
      </c>
      <c r="M4">
        <v>2.42</v>
      </c>
      <c r="N4">
        <v>0.72230000000000005</v>
      </c>
      <c r="O4" t="s">
        <v>72</v>
      </c>
      <c r="P4">
        <v>2</v>
      </c>
      <c r="Q4">
        <v>537668.12</v>
      </c>
      <c r="R4">
        <v>85413</v>
      </c>
      <c r="S4">
        <v>948.12699999999995</v>
      </c>
      <c r="T4">
        <v>2.76</v>
      </c>
      <c r="U4">
        <v>0.77</v>
      </c>
      <c r="V4">
        <v>0.73040000000000005</v>
      </c>
      <c r="X4">
        <v>2</v>
      </c>
      <c r="Y4">
        <v>732984.03</v>
      </c>
      <c r="Z4">
        <v>7722.2</v>
      </c>
      <c r="AA4">
        <v>743.35599999999999</v>
      </c>
      <c r="AB4">
        <v>3.91</v>
      </c>
      <c r="AC4">
        <v>1.61</v>
      </c>
      <c r="AD4">
        <v>0.7228</v>
      </c>
      <c r="AE4" t="s">
        <v>72</v>
      </c>
      <c r="AF4">
        <v>2</v>
      </c>
      <c r="AG4">
        <v>595036.53</v>
      </c>
      <c r="AI4">
        <v>413.12700000000001</v>
      </c>
      <c r="AJ4">
        <v>3.58</v>
      </c>
      <c r="AK4">
        <v>-0.06</v>
      </c>
      <c r="AL4">
        <v>0.7198</v>
      </c>
      <c r="AM4" t="s">
        <v>72</v>
      </c>
      <c r="AN4">
        <f t="shared" ref="AN4:AN32" si="0">B4+J4+Q4+Y4+AG4</f>
        <v>3565841.12</v>
      </c>
    </row>
    <row r="5" spans="1:40" x14ac:dyDescent="0.25">
      <c r="A5">
        <v>3</v>
      </c>
      <c r="B5">
        <v>583534.6</v>
      </c>
      <c r="C5">
        <v>41394.800000000003</v>
      </c>
      <c r="D5">
        <v>415.495</v>
      </c>
      <c r="E5">
        <v>2.68</v>
      </c>
      <c r="F5">
        <v>3.29</v>
      </c>
      <c r="G5" t="s">
        <v>71</v>
      </c>
      <c r="I5">
        <v>3</v>
      </c>
      <c r="J5">
        <v>953858.44</v>
      </c>
      <c r="K5">
        <v>429.55500000000001</v>
      </c>
      <c r="L5">
        <v>3.21</v>
      </c>
      <c r="M5">
        <v>5.45</v>
      </c>
      <c r="N5">
        <v>0.72270000000000001</v>
      </c>
      <c r="O5" t="s">
        <v>72</v>
      </c>
      <c r="P5">
        <v>3</v>
      </c>
      <c r="Q5">
        <v>474320.89</v>
      </c>
      <c r="R5">
        <v>74028.3</v>
      </c>
      <c r="S5">
        <v>860.92100000000005</v>
      </c>
      <c r="T5">
        <v>2.78</v>
      </c>
      <c r="U5">
        <v>3.01</v>
      </c>
      <c r="V5">
        <v>0.73180000000000001</v>
      </c>
      <c r="W5" t="s">
        <v>72</v>
      </c>
      <c r="X5">
        <v>3</v>
      </c>
      <c r="Y5">
        <v>628970.28</v>
      </c>
      <c r="Z5">
        <v>7190</v>
      </c>
      <c r="AA5" t="s">
        <v>114</v>
      </c>
      <c r="AB5" t="s">
        <v>115</v>
      </c>
      <c r="AC5" t="s">
        <v>116</v>
      </c>
      <c r="AD5" t="s">
        <v>117</v>
      </c>
      <c r="AE5" t="s">
        <v>70</v>
      </c>
      <c r="AF5">
        <v>3</v>
      </c>
      <c r="AG5">
        <v>560952.16</v>
      </c>
      <c r="AI5">
        <v>351.774</v>
      </c>
      <c r="AJ5">
        <v>3.65</v>
      </c>
      <c r="AK5">
        <v>1.04</v>
      </c>
      <c r="AL5">
        <v>0.72060000000000002</v>
      </c>
      <c r="AM5" t="s">
        <v>72</v>
      </c>
      <c r="AN5">
        <f t="shared" si="0"/>
        <v>3201636.37</v>
      </c>
    </row>
    <row r="6" spans="1:40" x14ac:dyDescent="0.25">
      <c r="A6">
        <v>4</v>
      </c>
      <c r="B6">
        <v>570066.41</v>
      </c>
      <c r="C6">
        <v>39869.800000000003</v>
      </c>
      <c r="D6">
        <v>368.53699999999998</v>
      </c>
      <c r="E6">
        <v>2.68</v>
      </c>
      <c r="F6">
        <v>1.3</v>
      </c>
      <c r="G6" t="s">
        <v>71</v>
      </c>
      <c r="H6" t="s">
        <v>73</v>
      </c>
      <c r="I6">
        <v>4</v>
      </c>
      <c r="J6">
        <v>968647.88</v>
      </c>
      <c r="K6">
        <v>405.18900000000002</v>
      </c>
      <c r="L6">
        <v>3.2</v>
      </c>
      <c r="M6">
        <v>3.46</v>
      </c>
      <c r="N6">
        <v>0.72360000000000002</v>
      </c>
      <c r="O6" t="s">
        <v>77</v>
      </c>
      <c r="P6">
        <v>4</v>
      </c>
      <c r="Q6">
        <v>547809.57999999996</v>
      </c>
      <c r="R6">
        <v>73544.899999999994</v>
      </c>
      <c r="S6">
        <v>817.38</v>
      </c>
      <c r="T6">
        <v>2.76</v>
      </c>
      <c r="U6">
        <v>2.0699999999999998</v>
      </c>
      <c r="V6">
        <v>0.73199999999999998</v>
      </c>
      <c r="W6" t="s">
        <v>77</v>
      </c>
      <c r="X6">
        <v>4</v>
      </c>
      <c r="Y6">
        <v>638128.61</v>
      </c>
      <c r="Z6">
        <v>7112.2</v>
      </c>
      <c r="AA6">
        <v>615.87099999999998</v>
      </c>
      <c r="AB6">
        <v>4.18</v>
      </c>
      <c r="AC6">
        <v>3.76</v>
      </c>
      <c r="AD6">
        <v>0.72299999999999998</v>
      </c>
      <c r="AE6" t="s">
        <v>77</v>
      </c>
      <c r="AF6">
        <v>4</v>
      </c>
      <c r="AG6">
        <v>611136.47</v>
      </c>
      <c r="AH6">
        <v>1997.5</v>
      </c>
      <c r="AI6">
        <v>352.99299999999999</v>
      </c>
      <c r="AJ6" t="s">
        <v>124</v>
      </c>
      <c r="AK6" t="s">
        <v>125</v>
      </c>
      <c r="AL6">
        <v>0.72230000000000005</v>
      </c>
      <c r="AM6" t="s">
        <v>70</v>
      </c>
      <c r="AN6">
        <f t="shared" si="0"/>
        <v>3335788.95</v>
      </c>
    </row>
    <row r="7" spans="1:40" x14ac:dyDescent="0.25">
      <c r="A7">
        <v>5</v>
      </c>
      <c r="B7">
        <v>585031.19999999995</v>
      </c>
      <c r="C7">
        <v>41856.300000000003</v>
      </c>
      <c r="D7">
        <v>396.49799999999999</v>
      </c>
      <c r="E7">
        <v>2.68</v>
      </c>
      <c r="F7">
        <v>0.15</v>
      </c>
      <c r="G7" t="s">
        <v>71</v>
      </c>
      <c r="I7">
        <v>5</v>
      </c>
      <c r="J7">
        <v>1009774.83</v>
      </c>
      <c r="K7">
        <v>414.298</v>
      </c>
      <c r="L7">
        <v>3.18</v>
      </c>
      <c r="M7">
        <v>3</v>
      </c>
      <c r="N7">
        <v>0.72750000000000004</v>
      </c>
      <c r="O7" t="s">
        <v>72</v>
      </c>
      <c r="P7">
        <v>5</v>
      </c>
      <c r="Q7">
        <v>602644.80000000005</v>
      </c>
      <c r="R7">
        <v>76139.3</v>
      </c>
      <c r="S7">
        <v>856.50099999999998</v>
      </c>
      <c r="T7">
        <v>2.76</v>
      </c>
      <c r="U7">
        <v>1.58</v>
      </c>
      <c r="V7">
        <v>0.72570000000000001</v>
      </c>
      <c r="W7" t="s">
        <v>72</v>
      </c>
      <c r="X7">
        <v>5</v>
      </c>
      <c r="Y7">
        <v>676950.75</v>
      </c>
      <c r="Z7">
        <v>7279.4</v>
      </c>
      <c r="AA7">
        <v>684.846</v>
      </c>
      <c r="AB7">
        <v>4.2</v>
      </c>
      <c r="AC7">
        <v>2.58</v>
      </c>
      <c r="AD7">
        <v>0.72619999999999996</v>
      </c>
      <c r="AE7" t="s">
        <v>72</v>
      </c>
      <c r="AF7">
        <v>5</v>
      </c>
      <c r="AG7">
        <v>624182.26</v>
      </c>
      <c r="AH7">
        <v>2902.8</v>
      </c>
      <c r="AI7">
        <v>369.25599999999997</v>
      </c>
      <c r="AJ7">
        <v>3.37</v>
      </c>
      <c r="AK7">
        <v>3.88</v>
      </c>
      <c r="AL7">
        <v>0.72470000000000001</v>
      </c>
      <c r="AM7" t="s">
        <v>72</v>
      </c>
      <c r="AN7">
        <f t="shared" si="0"/>
        <v>3498583.84</v>
      </c>
    </row>
    <row r="8" spans="1:40" x14ac:dyDescent="0.25">
      <c r="A8">
        <v>6</v>
      </c>
      <c r="B8">
        <v>564523.63</v>
      </c>
      <c r="C8">
        <v>39836</v>
      </c>
      <c r="D8">
        <v>390.30799999999999</v>
      </c>
      <c r="E8">
        <v>2.68</v>
      </c>
      <c r="F8">
        <v>3.56</v>
      </c>
      <c r="G8" t="s">
        <v>71</v>
      </c>
      <c r="I8">
        <v>6</v>
      </c>
      <c r="J8">
        <v>951804.24</v>
      </c>
      <c r="K8">
        <v>429.84300000000002</v>
      </c>
      <c r="L8">
        <v>3.19</v>
      </c>
      <c r="M8">
        <v>5.38</v>
      </c>
      <c r="N8">
        <v>0.72519999999999996</v>
      </c>
      <c r="O8" t="s">
        <v>72</v>
      </c>
      <c r="P8">
        <v>6</v>
      </c>
      <c r="Q8">
        <v>458364.41</v>
      </c>
      <c r="R8">
        <v>71385.100000000006</v>
      </c>
      <c r="S8">
        <v>805.23099999999999</v>
      </c>
      <c r="T8">
        <v>2.78</v>
      </c>
      <c r="U8">
        <v>3.72</v>
      </c>
      <c r="V8">
        <v>0.72419999999999995</v>
      </c>
      <c r="X8">
        <v>6</v>
      </c>
      <c r="Y8">
        <v>620163.62</v>
      </c>
      <c r="Z8">
        <v>6951.2</v>
      </c>
      <c r="AA8">
        <v>619.46400000000006</v>
      </c>
      <c r="AB8">
        <v>4.21</v>
      </c>
      <c r="AC8">
        <v>5.39</v>
      </c>
      <c r="AD8">
        <v>0.72640000000000005</v>
      </c>
      <c r="AE8" t="s">
        <v>72</v>
      </c>
      <c r="AF8">
        <v>6</v>
      </c>
      <c r="AG8">
        <v>519844.92</v>
      </c>
      <c r="AH8">
        <v>2482.1</v>
      </c>
      <c r="AI8">
        <v>338.69099999999997</v>
      </c>
      <c r="AJ8">
        <v>3.38</v>
      </c>
      <c r="AK8">
        <v>4.84</v>
      </c>
      <c r="AL8">
        <v>0.72060000000000002</v>
      </c>
      <c r="AM8" t="s">
        <v>72</v>
      </c>
      <c r="AN8">
        <f t="shared" si="0"/>
        <v>3114700.82</v>
      </c>
    </row>
    <row r="9" spans="1:40" x14ac:dyDescent="0.25">
      <c r="A9">
        <v>7</v>
      </c>
      <c r="B9">
        <v>443051.23</v>
      </c>
      <c r="C9">
        <v>30314</v>
      </c>
      <c r="D9">
        <v>255.72200000000001</v>
      </c>
      <c r="E9">
        <v>2.71</v>
      </c>
      <c r="F9">
        <v>9.19</v>
      </c>
      <c r="G9" t="s">
        <v>71</v>
      </c>
      <c r="I9">
        <v>7</v>
      </c>
      <c r="J9">
        <v>868618.54</v>
      </c>
      <c r="K9">
        <v>285.613</v>
      </c>
      <c r="L9">
        <v>3.19</v>
      </c>
      <c r="M9">
        <v>10.07</v>
      </c>
      <c r="N9">
        <v>0.7208</v>
      </c>
      <c r="P9">
        <v>7</v>
      </c>
      <c r="Q9">
        <v>424983.19</v>
      </c>
      <c r="R9">
        <v>58372.6</v>
      </c>
      <c r="S9">
        <v>496.524</v>
      </c>
      <c r="T9">
        <v>2.8</v>
      </c>
      <c r="U9">
        <v>8.3699999999999992</v>
      </c>
      <c r="V9">
        <v>0.72629999999999995</v>
      </c>
      <c r="W9" t="s">
        <v>72</v>
      </c>
      <c r="X9">
        <v>7</v>
      </c>
      <c r="Y9">
        <v>472776.33</v>
      </c>
      <c r="Z9">
        <v>5478.4</v>
      </c>
      <c r="AA9">
        <v>262.98200000000003</v>
      </c>
      <c r="AB9">
        <v>4.3600000000000003</v>
      </c>
      <c r="AC9">
        <v>10.17</v>
      </c>
      <c r="AD9">
        <v>0.72270000000000001</v>
      </c>
      <c r="AE9" t="s">
        <v>72</v>
      </c>
      <c r="AF9">
        <v>7</v>
      </c>
      <c r="AG9">
        <v>500242.42</v>
      </c>
      <c r="AH9">
        <v>1959</v>
      </c>
      <c r="AI9">
        <v>242.21799999999999</v>
      </c>
      <c r="AJ9">
        <v>3.42</v>
      </c>
      <c r="AK9">
        <v>7.72</v>
      </c>
      <c r="AL9">
        <v>0.71660000000000001</v>
      </c>
      <c r="AM9" t="s">
        <v>72</v>
      </c>
      <c r="AN9">
        <f t="shared" si="0"/>
        <v>2709671.71</v>
      </c>
    </row>
    <row r="10" spans="1:40" x14ac:dyDescent="0.25">
      <c r="A10">
        <v>8</v>
      </c>
      <c r="B10">
        <v>418398.09</v>
      </c>
      <c r="C10">
        <v>28880.799999999999</v>
      </c>
      <c r="D10">
        <v>187.99700000000001</v>
      </c>
      <c r="E10">
        <v>2.69</v>
      </c>
      <c r="F10">
        <v>9.27</v>
      </c>
      <c r="G10" t="s">
        <v>71</v>
      </c>
      <c r="H10" t="s">
        <v>72</v>
      </c>
      <c r="I10">
        <v>8</v>
      </c>
      <c r="J10">
        <v>942848.6</v>
      </c>
      <c r="K10">
        <v>221.70500000000001</v>
      </c>
      <c r="L10">
        <v>3.21</v>
      </c>
      <c r="M10">
        <v>8.17</v>
      </c>
      <c r="N10">
        <v>0.7218</v>
      </c>
      <c r="O10" t="s">
        <v>72</v>
      </c>
      <c r="P10">
        <v>8</v>
      </c>
      <c r="Q10">
        <v>451220.66</v>
      </c>
      <c r="R10">
        <v>50834</v>
      </c>
      <c r="S10">
        <v>348.505</v>
      </c>
      <c r="T10">
        <v>2.8</v>
      </c>
      <c r="U10">
        <v>8.06</v>
      </c>
      <c r="V10">
        <v>0.72619999999999996</v>
      </c>
      <c r="W10" t="s">
        <v>72</v>
      </c>
      <c r="X10">
        <v>8</v>
      </c>
      <c r="Y10">
        <v>412438.67</v>
      </c>
      <c r="Z10">
        <v>3888.6</v>
      </c>
      <c r="AA10">
        <v>253.20500000000001</v>
      </c>
      <c r="AB10">
        <v>4.3499999999999996</v>
      </c>
      <c r="AC10">
        <v>10.24</v>
      </c>
      <c r="AD10">
        <v>0.71930000000000005</v>
      </c>
      <c r="AE10" t="s">
        <v>72</v>
      </c>
      <c r="AF10">
        <v>8</v>
      </c>
      <c r="AG10">
        <v>415120.62</v>
      </c>
      <c r="AH10">
        <v>1656.3</v>
      </c>
      <c r="AI10">
        <v>193.78100000000001</v>
      </c>
      <c r="AJ10">
        <v>3.45</v>
      </c>
      <c r="AK10">
        <v>5.76</v>
      </c>
      <c r="AL10">
        <v>0.72509999999999997</v>
      </c>
      <c r="AM10" t="s">
        <v>72</v>
      </c>
      <c r="AN10">
        <f t="shared" si="0"/>
        <v>2640026.64</v>
      </c>
    </row>
    <row r="11" spans="1:40" x14ac:dyDescent="0.25">
      <c r="A11">
        <v>9</v>
      </c>
      <c r="B11">
        <v>388534.04</v>
      </c>
      <c r="C11">
        <v>28016</v>
      </c>
      <c r="D11">
        <v>202.43199999999999</v>
      </c>
      <c r="E11">
        <v>2.7</v>
      </c>
      <c r="F11">
        <v>10.34</v>
      </c>
      <c r="G11" t="s">
        <v>71</v>
      </c>
      <c r="H11" t="s">
        <v>72</v>
      </c>
      <c r="I11">
        <v>9</v>
      </c>
      <c r="J11">
        <v>840939.34</v>
      </c>
      <c r="K11">
        <v>185.77199999999999</v>
      </c>
      <c r="L11">
        <v>3.21</v>
      </c>
      <c r="M11">
        <v>9.6199999999999992</v>
      </c>
      <c r="N11">
        <v>0.73170000000000002</v>
      </c>
      <c r="O11" t="s">
        <v>72</v>
      </c>
      <c r="P11">
        <v>9</v>
      </c>
      <c r="Q11">
        <v>300256.45</v>
      </c>
      <c r="R11">
        <v>45797.3</v>
      </c>
      <c r="S11">
        <v>311.52199999999999</v>
      </c>
      <c r="T11">
        <v>2.81</v>
      </c>
      <c r="U11">
        <v>8.81</v>
      </c>
      <c r="V11">
        <v>0.72019999999999995</v>
      </c>
      <c r="W11" t="s">
        <v>72</v>
      </c>
      <c r="X11">
        <v>9</v>
      </c>
      <c r="Y11">
        <v>381145.1</v>
      </c>
      <c r="Z11">
        <v>5201.3</v>
      </c>
      <c r="AA11">
        <v>236.816</v>
      </c>
      <c r="AB11">
        <v>4.3499999999999996</v>
      </c>
      <c r="AC11">
        <v>11.06</v>
      </c>
      <c r="AD11">
        <v>0.7278</v>
      </c>
      <c r="AE11" t="s">
        <v>72</v>
      </c>
      <c r="AF11">
        <v>9</v>
      </c>
      <c r="AG11">
        <v>349530.04</v>
      </c>
      <c r="AH11">
        <v>1633.4</v>
      </c>
      <c r="AI11">
        <v>153.62799999999999</v>
      </c>
      <c r="AJ11">
        <v>3.44</v>
      </c>
      <c r="AK11">
        <v>6.88</v>
      </c>
      <c r="AL11">
        <v>0.72870000000000001</v>
      </c>
      <c r="AM11" t="s">
        <v>72</v>
      </c>
      <c r="AN11">
        <f t="shared" si="0"/>
        <v>2260404.9699999997</v>
      </c>
    </row>
    <row r="12" spans="1:40" x14ac:dyDescent="0.25">
      <c r="A12">
        <v>10</v>
      </c>
      <c r="B12">
        <v>388138.32</v>
      </c>
      <c r="C12">
        <v>26453.9</v>
      </c>
      <c r="D12" t="s">
        <v>74</v>
      </c>
      <c r="E12" t="s">
        <v>75</v>
      </c>
      <c r="F12" t="s">
        <v>76</v>
      </c>
      <c r="G12" t="s">
        <v>71</v>
      </c>
      <c r="H12" t="s">
        <v>70</v>
      </c>
      <c r="I12">
        <v>10</v>
      </c>
      <c r="J12">
        <v>877899.09</v>
      </c>
      <c r="K12">
        <v>178.649</v>
      </c>
      <c r="L12">
        <v>3.2</v>
      </c>
      <c r="M12">
        <v>7.24</v>
      </c>
      <c r="N12">
        <v>0.73040000000000005</v>
      </c>
      <c r="O12" t="s">
        <v>77</v>
      </c>
      <c r="P12">
        <v>10</v>
      </c>
      <c r="Q12">
        <v>275049.18</v>
      </c>
      <c r="R12">
        <v>46701.599999999999</v>
      </c>
      <c r="S12">
        <v>307.47899999999998</v>
      </c>
      <c r="T12">
        <v>2.76</v>
      </c>
      <c r="U12">
        <v>7.25</v>
      </c>
      <c r="V12">
        <v>0.73</v>
      </c>
      <c r="W12" t="s">
        <v>77</v>
      </c>
      <c r="X12">
        <v>10</v>
      </c>
      <c r="Y12">
        <v>411291.25</v>
      </c>
      <c r="Z12">
        <v>5561.5</v>
      </c>
      <c r="AA12">
        <v>254.18799999999999</v>
      </c>
      <c r="AB12">
        <v>4.33</v>
      </c>
      <c r="AC12">
        <v>8.3800000000000008</v>
      </c>
      <c r="AD12">
        <v>0.73140000000000005</v>
      </c>
      <c r="AE12" t="s">
        <v>77</v>
      </c>
      <c r="AF12">
        <v>10</v>
      </c>
      <c r="AG12">
        <v>409308.72</v>
      </c>
      <c r="AH12">
        <v>1661.5</v>
      </c>
      <c r="AI12">
        <v>146.88200000000001</v>
      </c>
      <c r="AJ12">
        <v>3.41</v>
      </c>
      <c r="AK12">
        <v>5.36</v>
      </c>
      <c r="AL12">
        <v>0.72450000000000003</v>
      </c>
      <c r="AM12" t="s">
        <v>77</v>
      </c>
      <c r="AN12">
        <f t="shared" si="0"/>
        <v>2361686.5599999996</v>
      </c>
    </row>
    <row r="13" spans="1:40" x14ac:dyDescent="0.25">
      <c r="A13">
        <v>11</v>
      </c>
      <c r="B13">
        <v>518698.39</v>
      </c>
      <c r="C13">
        <v>35041</v>
      </c>
      <c r="D13">
        <v>239.46600000000001</v>
      </c>
      <c r="E13">
        <v>2.64</v>
      </c>
      <c r="F13">
        <v>1.18</v>
      </c>
      <c r="G13" t="s">
        <v>71</v>
      </c>
      <c r="H13" t="s">
        <v>72</v>
      </c>
      <c r="I13">
        <v>11</v>
      </c>
      <c r="J13">
        <v>1089842.78</v>
      </c>
      <c r="K13">
        <v>315.63600000000002</v>
      </c>
      <c r="L13">
        <v>3.19</v>
      </c>
      <c r="M13">
        <v>1.89</v>
      </c>
      <c r="N13">
        <v>0.72409999999999997</v>
      </c>
      <c r="P13">
        <v>11</v>
      </c>
      <c r="Q13">
        <v>418180.11</v>
      </c>
      <c r="R13">
        <v>62631.7</v>
      </c>
      <c r="S13">
        <v>590.73599999999999</v>
      </c>
      <c r="T13">
        <v>2.75</v>
      </c>
      <c r="U13">
        <v>2.0099999999999998</v>
      </c>
      <c r="V13">
        <v>0.73060000000000003</v>
      </c>
      <c r="W13" t="s">
        <v>72</v>
      </c>
      <c r="X13">
        <v>11</v>
      </c>
      <c r="Y13">
        <v>582564.71</v>
      </c>
      <c r="Z13">
        <v>6509</v>
      </c>
      <c r="AA13">
        <v>449.19799999999998</v>
      </c>
      <c r="AB13">
        <v>4.3499999999999996</v>
      </c>
      <c r="AC13">
        <v>3.56</v>
      </c>
      <c r="AD13">
        <v>0.72629999999999995</v>
      </c>
      <c r="AE13" t="s">
        <v>72</v>
      </c>
      <c r="AF13">
        <v>11</v>
      </c>
      <c r="AG13">
        <v>515828.45</v>
      </c>
      <c r="AH13">
        <v>2274.5</v>
      </c>
      <c r="AI13">
        <v>246.70099999999999</v>
      </c>
      <c r="AJ13">
        <v>3.4</v>
      </c>
      <c r="AK13">
        <v>3.52</v>
      </c>
      <c r="AL13">
        <v>0.72109999999999996</v>
      </c>
      <c r="AM13" t="s">
        <v>72</v>
      </c>
      <c r="AN13">
        <f t="shared" si="0"/>
        <v>3125114.44</v>
      </c>
    </row>
    <row r="14" spans="1:40" x14ac:dyDescent="0.25">
      <c r="A14">
        <v>12</v>
      </c>
      <c r="B14">
        <v>548534.5</v>
      </c>
      <c r="C14">
        <v>37795.4</v>
      </c>
      <c r="D14">
        <v>276.30599999999998</v>
      </c>
      <c r="E14">
        <v>2.65</v>
      </c>
      <c r="F14">
        <v>1.05</v>
      </c>
      <c r="G14" t="s">
        <v>71</v>
      </c>
      <c r="I14">
        <v>12</v>
      </c>
      <c r="J14">
        <v>1162362.54</v>
      </c>
      <c r="K14">
        <v>348.04</v>
      </c>
      <c r="L14">
        <v>3.2</v>
      </c>
      <c r="M14">
        <v>3.08</v>
      </c>
      <c r="N14">
        <v>0.72589999999999999</v>
      </c>
      <c r="P14">
        <v>12</v>
      </c>
      <c r="Q14">
        <v>451613.97</v>
      </c>
      <c r="R14">
        <v>67087.199999999997</v>
      </c>
      <c r="S14">
        <v>706.255</v>
      </c>
      <c r="T14">
        <v>2.76</v>
      </c>
      <c r="U14">
        <v>2.2000000000000002</v>
      </c>
      <c r="V14">
        <v>0.73199999999999998</v>
      </c>
      <c r="W14" t="s">
        <v>72</v>
      </c>
      <c r="X14">
        <v>12</v>
      </c>
      <c r="Y14">
        <v>600388.85</v>
      </c>
      <c r="Z14">
        <v>6652.5</v>
      </c>
      <c r="AA14">
        <v>561.69299999999998</v>
      </c>
      <c r="AB14">
        <v>4.21</v>
      </c>
      <c r="AC14">
        <v>3.48</v>
      </c>
      <c r="AD14">
        <v>0.72409999999999997</v>
      </c>
      <c r="AE14" t="s">
        <v>72</v>
      </c>
      <c r="AF14">
        <v>12</v>
      </c>
      <c r="AG14">
        <v>534211.63</v>
      </c>
      <c r="AH14">
        <v>2597.1999999999998</v>
      </c>
      <c r="AI14">
        <v>279.80900000000003</v>
      </c>
      <c r="AJ14">
        <v>3.42</v>
      </c>
      <c r="AK14">
        <v>3.31</v>
      </c>
      <c r="AL14">
        <v>0.72430000000000005</v>
      </c>
      <c r="AN14">
        <f t="shared" si="0"/>
        <v>3297111.4899999998</v>
      </c>
    </row>
    <row r="15" spans="1:40" x14ac:dyDescent="0.25">
      <c r="A15">
        <v>13</v>
      </c>
      <c r="B15">
        <v>557927.66</v>
      </c>
      <c r="C15">
        <v>37832</v>
      </c>
      <c r="D15">
        <v>317.91500000000002</v>
      </c>
      <c r="E15">
        <v>2.64</v>
      </c>
      <c r="F15">
        <v>2.82</v>
      </c>
      <c r="G15" t="s">
        <v>71</v>
      </c>
      <c r="I15">
        <v>13</v>
      </c>
      <c r="J15">
        <v>1150153.0900000001</v>
      </c>
      <c r="K15">
        <v>423.90499999999997</v>
      </c>
      <c r="L15">
        <v>3.19</v>
      </c>
      <c r="M15">
        <v>4.76</v>
      </c>
      <c r="N15">
        <v>0.72619999999999996</v>
      </c>
      <c r="P15">
        <v>13</v>
      </c>
      <c r="Q15">
        <v>461108.28</v>
      </c>
      <c r="R15">
        <v>68762</v>
      </c>
      <c r="S15">
        <v>772.80799999999999</v>
      </c>
      <c r="T15">
        <v>2.76</v>
      </c>
      <c r="U15">
        <v>2.94</v>
      </c>
      <c r="V15">
        <v>0.73429999999999995</v>
      </c>
      <c r="W15" t="s">
        <v>72</v>
      </c>
      <c r="X15">
        <v>13</v>
      </c>
      <c r="Y15">
        <v>583927.37</v>
      </c>
      <c r="Z15">
        <v>7080.6</v>
      </c>
      <c r="AA15">
        <v>585.98299999999995</v>
      </c>
      <c r="AB15">
        <v>4.1900000000000004</v>
      </c>
      <c r="AC15">
        <v>4.8600000000000003</v>
      </c>
      <c r="AD15">
        <v>0.7278</v>
      </c>
      <c r="AE15" t="s">
        <v>72</v>
      </c>
      <c r="AF15">
        <v>13</v>
      </c>
      <c r="AG15">
        <v>530672.49</v>
      </c>
      <c r="AH15">
        <v>2335.1999999999998</v>
      </c>
      <c r="AI15">
        <v>313.815</v>
      </c>
      <c r="AJ15">
        <v>3.4</v>
      </c>
      <c r="AK15">
        <v>3.28</v>
      </c>
      <c r="AL15">
        <v>0.72260000000000002</v>
      </c>
      <c r="AM15" t="s">
        <v>72</v>
      </c>
      <c r="AN15">
        <f t="shared" si="0"/>
        <v>3283788.8900000006</v>
      </c>
    </row>
    <row r="16" spans="1:40" x14ac:dyDescent="0.25">
      <c r="A16">
        <v>14</v>
      </c>
      <c r="B16">
        <v>553094.02</v>
      </c>
      <c r="C16">
        <v>34947.300000000003</v>
      </c>
      <c r="D16">
        <v>307.91500000000002</v>
      </c>
      <c r="E16">
        <v>2.66</v>
      </c>
      <c r="F16">
        <v>1.08</v>
      </c>
      <c r="G16" t="s">
        <v>71</v>
      </c>
      <c r="I16">
        <v>14</v>
      </c>
      <c r="J16">
        <v>1092787.3600000001</v>
      </c>
      <c r="K16">
        <v>401.37</v>
      </c>
      <c r="L16">
        <v>3.19</v>
      </c>
      <c r="M16">
        <v>2.76</v>
      </c>
      <c r="N16">
        <v>0.72389999999999999</v>
      </c>
      <c r="O16" t="s">
        <v>72</v>
      </c>
      <c r="P16">
        <v>14</v>
      </c>
      <c r="Q16">
        <v>480748.26</v>
      </c>
      <c r="R16">
        <v>70130.2</v>
      </c>
      <c r="S16">
        <v>717.30899999999997</v>
      </c>
      <c r="T16">
        <v>2.75</v>
      </c>
      <c r="U16">
        <v>1.89</v>
      </c>
      <c r="V16">
        <v>0.73170000000000002</v>
      </c>
      <c r="W16" t="s">
        <v>72</v>
      </c>
      <c r="X16">
        <v>14</v>
      </c>
      <c r="Y16">
        <v>600571.86</v>
      </c>
      <c r="Z16">
        <v>6389.9</v>
      </c>
      <c r="AA16">
        <v>625.35</v>
      </c>
      <c r="AB16">
        <v>4.18</v>
      </c>
      <c r="AC16">
        <v>2.31</v>
      </c>
      <c r="AD16">
        <v>0.7238</v>
      </c>
      <c r="AE16" t="s">
        <v>72</v>
      </c>
      <c r="AF16">
        <v>14</v>
      </c>
      <c r="AG16">
        <v>550533.93999999994</v>
      </c>
      <c r="AH16">
        <v>2389.5</v>
      </c>
      <c r="AI16">
        <v>289.74299999999999</v>
      </c>
      <c r="AJ16">
        <v>3.42</v>
      </c>
      <c r="AK16">
        <v>2.36</v>
      </c>
      <c r="AL16">
        <v>0.72240000000000004</v>
      </c>
      <c r="AN16">
        <f t="shared" si="0"/>
        <v>3277735.44</v>
      </c>
    </row>
    <row r="17" spans="1:40" x14ac:dyDescent="0.25">
      <c r="A17">
        <v>15</v>
      </c>
      <c r="B17">
        <v>622424.06000000006</v>
      </c>
      <c r="C17">
        <v>44902.9</v>
      </c>
      <c r="D17">
        <v>380.94</v>
      </c>
      <c r="E17">
        <v>2.64</v>
      </c>
      <c r="F17">
        <v>-0.65</v>
      </c>
      <c r="G17" t="s">
        <v>71</v>
      </c>
      <c r="I17">
        <v>15</v>
      </c>
      <c r="J17">
        <v>1198829.1499999999</v>
      </c>
      <c r="K17">
        <v>509.04599999999999</v>
      </c>
      <c r="L17">
        <v>3.19</v>
      </c>
      <c r="M17">
        <v>2.35</v>
      </c>
      <c r="N17">
        <v>0.72689999999999999</v>
      </c>
      <c r="O17" t="s">
        <v>72</v>
      </c>
      <c r="P17">
        <v>15</v>
      </c>
      <c r="Q17">
        <v>529571.73</v>
      </c>
      <c r="R17">
        <v>81813.899999999994</v>
      </c>
      <c r="S17">
        <v>881.75699999999995</v>
      </c>
      <c r="T17">
        <v>2.75</v>
      </c>
      <c r="U17">
        <v>0.77</v>
      </c>
      <c r="V17">
        <v>0.73140000000000005</v>
      </c>
      <c r="W17" t="s">
        <v>72</v>
      </c>
      <c r="X17">
        <v>15</v>
      </c>
      <c r="Y17">
        <v>678605.51</v>
      </c>
      <c r="Z17">
        <v>7366.1</v>
      </c>
      <c r="AA17">
        <v>751.01400000000001</v>
      </c>
      <c r="AB17">
        <v>4.18</v>
      </c>
      <c r="AC17">
        <v>2.19</v>
      </c>
      <c r="AD17">
        <v>0.72629999999999995</v>
      </c>
      <c r="AE17" t="s">
        <v>72</v>
      </c>
      <c r="AF17">
        <v>15</v>
      </c>
      <c r="AG17">
        <v>610082.52</v>
      </c>
      <c r="AH17">
        <v>2890</v>
      </c>
      <c r="AI17">
        <v>340.69799999999998</v>
      </c>
      <c r="AJ17">
        <v>3.43</v>
      </c>
      <c r="AK17">
        <v>2.88</v>
      </c>
      <c r="AL17">
        <v>0.72440000000000004</v>
      </c>
      <c r="AM17" t="s">
        <v>72</v>
      </c>
      <c r="AN17">
        <f t="shared" si="0"/>
        <v>3639512.97</v>
      </c>
    </row>
    <row r="18" spans="1:40" x14ac:dyDescent="0.25">
      <c r="A18">
        <v>16</v>
      </c>
      <c r="B18">
        <v>643081.06000000006</v>
      </c>
      <c r="C18">
        <v>46822.400000000001</v>
      </c>
      <c r="D18">
        <v>427.58199999999999</v>
      </c>
      <c r="E18">
        <v>2.65</v>
      </c>
      <c r="F18">
        <v>-1.45</v>
      </c>
      <c r="G18" t="s">
        <v>71</v>
      </c>
      <c r="H18" t="s">
        <v>73</v>
      </c>
      <c r="I18">
        <v>16</v>
      </c>
      <c r="J18">
        <v>1261579.32</v>
      </c>
      <c r="K18">
        <v>561.88499999999999</v>
      </c>
      <c r="L18">
        <v>3.2</v>
      </c>
      <c r="M18">
        <v>1.77</v>
      </c>
      <c r="N18">
        <v>0.72570000000000001</v>
      </c>
      <c r="O18" t="s">
        <v>77</v>
      </c>
      <c r="P18">
        <v>16</v>
      </c>
      <c r="Q18">
        <v>573014.81999999995</v>
      </c>
      <c r="R18">
        <v>88402.5</v>
      </c>
      <c r="S18">
        <v>1087.7429999999999</v>
      </c>
      <c r="T18">
        <v>2.77</v>
      </c>
      <c r="U18">
        <v>0.01</v>
      </c>
      <c r="V18">
        <v>0.72509999999999997</v>
      </c>
      <c r="W18" t="s">
        <v>77</v>
      </c>
      <c r="X18">
        <v>16</v>
      </c>
      <c r="Y18">
        <v>720799.71</v>
      </c>
      <c r="Z18">
        <v>7922.2</v>
      </c>
      <c r="AA18">
        <v>893.67700000000002</v>
      </c>
      <c r="AB18">
        <v>4.2</v>
      </c>
      <c r="AC18">
        <v>1.62</v>
      </c>
      <c r="AD18">
        <v>0.7258</v>
      </c>
      <c r="AE18" t="s">
        <v>77</v>
      </c>
      <c r="AF18">
        <v>16</v>
      </c>
      <c r="AG18">
        <v>728239.26</v>
      </c>
      <c r="AH18">
        <v>2926.3</v>
      </c>
      <c r="AI18">
        <v>394.57400000000001</v>
      </c>
      <c r="AJ18">
        <v>3.45</v>
      </c>
      <c r="AK18">
        <v>2.15</v>
      </c>
      <c r="AL18">
        <v>0.72330000000000005</v>
      </c>
      <c r="AM18" t="s">
        <v>77</v>
      </c>
      <c r="AN18">
        <f t="shared" si="0"/>
        <v>3926714.17</v>
      </c>
    </row>
    <row r="19" spans="1:40" x14ac:dyDescent="0.25">
      <c r="A19">
        <v>17</v>
      </c>
      <c r="B19">
        <v>692662.77</v>
      </c>
      <c r="C19">
        <v>49619.6</v>
      </c>
      <c r="D19">
        <v>486.48500000000001</v>
      </c>
      <c r="E19">
        <v>2.66</v>
      </c>
      <c r="F19">
        <v>-1.88</v>
      </c>
      <c r="G19" t="s">
        <v>71</v>
      </c>
      <c r="I19">
        <v>17</v>
      </c>
      <c r="J19">
        <v>1307612.99</v>
      </c>
      <c r="K19">
        <v>632.81399999999996</v>
      </c>
      <c r="L19">
        <v>3.2</v>
      </c>
      <c r="M19">
        <v>2.36</v>
      </c>
      <c r="N19">
        <v>0.72729999999999995</v>
      </c>
      <c r="O19" t="s">
        <v>72</v>
      </c>
      <c r="P19">
        <v>17</v>
      </c>
      <c r="Q19">
        <v>596689.42000000004</v>
      </c>
      <c r="R19">
        <v>92413.1</v>
      </c>
      <c r="S19">
        <v>1239.586</v>
      </c>
      <c r="T19">
        <v>2.8</v>
      </c>
      <c r="U19">
        <v>1.1200000000000001</v>
      </c>
      <c r="V19">
        <v>0.72819999999999996</v>
      </c>
      <c r="W19" t="s">
        <v>72</v>
      </c>
      <c r="X19">
        <v>17</v>
      </c>
      <c r="Y19">
        <v>774648.97</v>
      </c>
      <c r="Z19">
        <v>8922.6</v>
      </c>
      <c r="AA19">
        <v>1020.027</v>
      </c>
      <c r="AB19">
        <v>4.22</v>
      </c>
      <c r="AC19">
        <v>1.29</v>
      </c>
      <c r="AD19">
        <v>0.72660000000000002</v>
      </c>
      <c r="AE19" t="s">
        <v>72</v>
      </c>
      <c r="AF19">
        <v>17</v>
      </c>
      <c r="AG19">
        <v>740392.49</v>
      </c>
      <c r="AH19">
        <v>3204.5</v>
      </c>
      <c r="AI19">
        <v>436.76</v>
      </c>
      <c r="AJ19">
        <v>3.45</v>
      </c>
      <c r="AK19">
        <v>2.76</v>
      </c>
      <c r="AL19">
        <v>0.72550000000000003</v>
      </c>
      <c r="AM19" t="s">
        <v>72</v>
      </c>
      <c r="AN19">
        <f t="shared" si="0"/>
        <v>4112006.6400000006</v>
      </c>
    </row>
    <row r="20" spans="1:40" x14ac:dyDescent="0.25">
      <c r="A20">
        <v>18</v>
      </c>
      <c r="B20">
        <v>703355.83</v>
      </c>
      <c r="C20">
        <v>49489.8</v>
      </c>
      <c r="D20">
        <v>478.24700000000001</v>
      </c>
      <c r="E20">
        <v>2.67</v>
      </c>
      <c r="F20">
        <v>-2.02</v>
      </c>
      <c r="G20" t="s">
        <v>71</v>
      </c>
      <c r="I20">
        <v>18</v>
      </c>
      <c r="J20">
        <v>1286532.1100000001</v>
      </c>
      <c r="K20">
        <v>607.92100000000005</v>
      </c>
      <c r="L20">
        <v>3.21</v>
      </c>
      <c r="M20">
        <v>1.96</v>
      </c>
      <c r="N20">
        <v>0.72450000000000003</v>
      </c>
      <c r="O20" t="s">
        <v>72</v>
      </c>
      <c r="P20">
        <v>18</v>
      </c>
      <c r="Q20">
        <v>605615.68000000005</v>
      </c>
      <c r="R20">
        <v>92412.2</v>
      </c>
      <c r="S20">
        <v>1198.636</v>
      </c>
      <c r="T20">
        <v>2.83</v>
      </c>
      <c r="U20">
        <v>1.34</v>
      </c>
      <c r="V20">
        <v>0.72619999999999996</v>
      </c>
      <c r="W20" t="s">
        <v>72</v>
      </c>
      <c r="X20">
        <v>18</v>
      </c>
      <c r="Y20">
        <v>764042.41</v>
      </c>
      <c r="Z20">
        <v>8783.2000000000007</v>
      </c>
      <c r="AA20">
        <v>1029.01</v>
      </c>
      <c r="AB20">
        <v>4.22</v>
      </c>
      <c r="AC20">
        <v>0.92</v>
      </c>
      <c r="AD20">
        <v>0.7258</v>
      </c>
      <c r="AE20" t="s">
        <v>72</v>
      </c>
      <c r="AF20">
        <v>18</v>
      </c>
      <c r="AG20">
        <v>697891.49</v>
      </c>
      <c r="AH20">
        <v>3022.4</v>
      </c>
      <c r="AI20">
        <v>429.10300000000001</v>
      </c>
      <c r="AJ20">
        <v>3.42</v>
      </c>
      <c r="AK20">
        <v>1.35</v>
      </c>
      <c r="AL20">
        <v>0.72119999999999995</v>
      </c>
      <c r="AM20" t="s">
        <v>72</v>
      </c>
      <c r="AN20">
        <f t="shared" si="0"/>
        <v>4057437.5200000005</v>
      </c>
    </row>
    <row r="21" spans="1:40" x14ac:dyDescent="0.25">
      <c r="A21">
        <v>19</v>
      </c>
      <c r="B21">
        <v>699694.9</v>
      </c>
      <c r="C21">
        <v>50078.7</v>
      </c>
      <c r="D21">
        <v>520.41</v>
      </c>
      <c r="E21">
        <v>2.66</v>
      </c>
      <c r="F21">
        <v>-1.93</v>
      </c>
      <c r="G21" t="s">
        <v>71</v>
      </c>
      <c r="I21">
        <v>19</v>
      </c>
      <c r="J21">
        <v>1352857.03</v>
      </c>
      <c r="K21">
        <v>662.24400000000003</v>
      </c>
      <c r="L21">
        <v>3.21</v>
      </c>
      <c r="M21">
        <v>2.74</v>
      </c>
      <c r="N21">
        <v>0.72260000000000002</v>
      </c>
      <c r="O21" t="s">
        <v>72</v>
      </c>
      <c r="P21">
        <v>19</v>
      </c>
      <c r="Q21">
        <v>601650.81999999995</v>
      </c>
      <c r="R21">
        <v>91687.4</v>
      </c>
      <c r="S21">
        <v>1246.58</v>
      </c>
      <c r="T21">
        <v>2.83</v>
      </c>
      <c r="U21">
        <v>1.06</v>
      </c>
      <c r="V21">
        <v>0.72729999999999995</v>
      </c>
      <c r="X21">
        <v>19</v>
      </c>
      <c r="Y21">
        <v>790129.02</v>
      </c>
      <c r="Z21">
        <v>8956.7000000000007</v>
      </c>
      <c r="AA21">
        <v>1154.145</v>
      </c>
      <c r="AB21">
        <v>4.2</v>
      </c>
      <c r="AC21">
        <v>0.22</v>
      </c>
      <c r="AD21">
        <v>0.72209999999999996</v>
      </c>
      <c r="AE21" t="s">
        <v>72</v>
      </c>
      <c r="AF21">
        <v>19</v>
      </c>
      <c r="AG21">
        <v>764834.2</v>
      </c>
      <c r="AH21">
        <v>3163.2</v>
      </c>
      <c r="AI21">
        <v>458.64499999999998</v>
      </c>
      <c r="AJ21">
        <v>3.44</v>
      </c>
      <c r="AK21">
        <v>0.67</v>
      </c>
      <c r="AL21">
        <v>0.72099999999999997</v>
      </c>
      <c r="AM21" t="s">
        <v>72</v>
      </c>
      <c r="AN21">
        <f t="shared" si="0"/>
        <v>4209165.97</v>
      </c>
    </row>
    <row r="22" spans="1:40" x14ac:dyDescent="0.25">
      <c r="A22">
        <v>20</v>
      </c>
      <c r="B22">
        <v>710286.32</v>
      </c>
      <c r="C22">
        <v>51169.4</v>
      </c>
      <c r="D22">
        <v>616.73199999999997</v>
      </c>
      <c r="E22">
        <v>2.67</v>
      </c>
      <c r="F22">
        <v>-2.0099999999999998</v>
      </c>
      <c r="G22" t="s">
        <v>71</v>
      </c>
      <c r="I22">
        <v>20</v>
      </c>
      <c r="J22">
        <v>1327606.18</v>
      </c>
      <c r="K22">
        <v>709.91399999999999</v>
      </c>
      <c r="L22">
        <v>3.21</v>
      </c>
      <c r="M22">
        <v>1.61</v>
      </c>
      <c r="N22">
        <v>0.72189999999999999</v>
      </c>
      <c r="O22" t="s">
        <v>72</v>
      </c>
      <c r="P22">
        <v>20</v>
      </c>
      <c r="Q22">
        <v>626069.56999999995</v>
      </c>
      <c r="R22">
        <v>95573.6</v>
      </c>
      <c r="S22">
        <v>1338.2850000000001</v>
      </c>
      <c r="T22">
        <v>2.82</v>
      </c>
      <c r="U22">
        <v>0.15</v>
      </c>
      <c r="V22">
        <v>0.72719999999999996</v>
      </c>
      <c r="X22">
        <v>20</v>
      </c>
      <c r="Y22">
        <v>805706.26</v>
      </c>
      <c r="Z22">
        <v>7507.7</v>
      </c>
      <c r="AA22">
        <v>1254.865</v>
      </c>
      <c r="AB22">
        <v>4.21</v>
      </c>
      <c r="AC22">
        <v>-1.27</v>
      </c>
      <c r="AD22">
        <v>0.72189999999999999</v>
      </c>
      <c r="AE22" t="s">
        <v>72</v>
      </c>
      <c r="AF22">
        <v>20</v>
      </c>
      <c r="AG22">
        <v>765937.35</v>
      </c>
      <c r="AH22">
        <v>3277.3</v>
      </c>
      <c r="AI22">
        <v>486.55900000000003</v>
      </c>
      <c r="AJ22">
        <v>3.45</v>
      </c>
      <c r="AK22">
        <v>2.13</v>
      </c>
      <c r="AL22">
        <v>0.72009999999999996</v>
      </c>
      <c r="AM22" t="s">
        <v>72</v>
      </c>
      <c r="AN22">
        <f t="shared" si="0"/>
        <v>4235605.68</v>
      </c>
    </row>
    <row r="23" spans="1:40" x14ac:dyDescent="0.25">
      <c r="A23">
        <v>21</v>
      </c>
      <c r="B23">
        <v>712758.16</v>
      </c>
      <c r="C23">
        <v>51893.3</v>
      </c>
      <c r="D23">
        <v>551.10699999999997</v>
      </c>
      <c r="E23">
        <v>2.66</v>
      </c>
      <c r="F23">
        <v>-2.2599999999999998</v>
      </c>
      <c r="G23" t="s">
        <v>71</v>
      </c>
      <c r="I23">
        <v>21</v>
      </c>
      <c r="J23">
        <v>1344518.2</v>
      </c>
      <c r="K23">
        <v>724.54399999999998</v>
      </c>
      <c r="L23">
        <v>3.2</v>
      </c>
      <c r="M23">
        <v>0.75</v>
      </c>
      <c r="N23">
        <v>0.72330000000000005</v>
      </c>
      <c r="O23" t="s">
        <v>72</v>
      </c>
      <c r="P23">
        <v>21</v>
      </c>
      <c r="Q23">
        <v>642847.1</v>
      </c>
      <c r="R23">
        <v>98284.4</v>
      </c>
      <c r="S23">
        <v>1393.2650000000001</v>
      </c>
      <c r="T23">
        <v>2.81</v>
      </c>
      <c r="U23">
        <v>-0.48</v>
      </c>
      <c r="V23">
        <v>0.7268</v>
      </c>
      <c r="X23">
        <v>21</v>
      </c>
      <c r="Y23">
        <v>807060.55</v>
      </c>
      <c r="Z23">
        <v>8115.9</v>
      </c>
      <c r="AA23">
        <v>1260.0989999999999</v>
      </c>
      <c r="AB23">
        <v>4.21</v>
      </c>
      <c r="AC23">
        <v>-1.26</v>
      </c>
      <c r="AD23">
        <v>0.72319999999999995</v>
      </c>
      <c r="AE23" t="s">
        <v>72</v>
      </c>
      <c r="AF23">
        <v>21</v>
      </c>
      <c r="AG23">
        <v>731852</v>
      </c>
      <c r="AH23">
        <v>3288.8</v>
      </c>
      <c r="AI23">
        <v>501.17500000000001</v>
      </c>
      <c r="AJ23">
        <v>3.43</v>
      </c>
      <c r="AK23">
        <v>0.18</v>
      </c>
      <c r="AL23">
        <v>0.72119999999999995</v>
      </c>
      <c r="AM23" t="s">
        <v>72</v>
      </c>
      <c r="AN23">
        <f t="shared" si="0"/>
        <v>4239036.01</v>
      </c>
    </row>
    <row r="24" spans="1:40" x14ac:dyDescent="0.25">
      <c r="A24">
        <v>22</v>
      </c>
      <c r="B24">
        <v>722626.99</v>
      </c>
      <c r="C24">
        <v>51924.2</v>
      </c>
      <c r="D24">
        <v>563.06500000000005</v>
      </c>
      <c r="E24">
        <v>2.67</v>
      </c>
      <c r="F24">
        <v>-2.65</v>
      </c>
      <c r="G24" t="s">
        <v>71</v>
      </c>
      <c r="I24">
        <v>22</v>
      </c>
      <c r="J24">
        <v>1372182.24</v>
      </c>
      <c r="K24">
        <v>728.82399999999996</v>
      </c>
      <c r="L24">
        <v>3.2</v>
      </c>
      <c r="M24">
        <v>0.67</v>
      </c>
      <c r="N24">
        <v>0.72430000000000005</v>
      </c>
      <c r="O24" t="s">
        <v>72</v>
      </c>
      <c r="P24">
        <v>22</v>
      </c>
      <c r="Q24">
        <v>758146.97</v>
      </c>
      <c r="R24">
        <v>99656.9</v>
      </c>
      <c r="S24">
        <v>1421.9</v>
      </c>
      <c r="T24">
        <v>2.81</v>
      </c>
      <c r="U24">
        <v>-0.54</v>
      </c>
      <c r="V24">
        <v>0.7238</v>
      </c>
      <c r="W24" t="s">
        <v>72</v>
      </c>
      <c r="X24">
        <v>22</v>
      </c>
      <c r="Y24">
        <v>845239.66</v>
      </c>
      <c r="Z24">
        <v>9594.7000000000007</v>
      </c>
      <c r="AA24">
        <v>1338.231</v>
      </c>
      <c r="AB24">
        <v>4.22</v>
      </c>
      <c r="AC24">
        <v>-0.44</v>
      </c>
      <c r="AD24">
        <v>0.72319999999999995</v>
      </c>
      <c r="AE24" t="s">
        <v>72</v>
      </c>
      <c r="AF24">
        <v>22</v>
      </c>
      <c r="AG24">
        <v>739236.99</v>
      </c>
      <c r="AH24">
        <v>3390.9</v>
      </c>
      <c r="AI24" t="s">
        <v>126</v>
      </c>
      <c r="AJ24" t="s">
        <v>127</v>
      </c>
      <c r="AK24" t="s">
        <v>128</v>
      </c>
      <c r="AL24">
        <v>0.72330000000000005</v>
      </c>
      <c r="AM24" t="s">
        <v>70</v>
      </c>
      <c r="AN24">
        <f t="shared" si="0"/>
        <v>4437432.8500000006</v>
      </c>
    </row>
    <row r="25" spans="1:40" x14ac:dyDescent="0.25">
      <c r="A25">
        <v>23</v>
      </c>
      <c r="B25">
        <v>728001.39</v>
      </c>
      <c r="C25">
        <v>50256</v>
      </c>
      <c r="D25">
        <v>588.58000000000004</v>
      </c>
      <c r="E25">
        <v>2.66</v>
      </c>
      <c r="F25">
        <v>-3.56</v>
      </c>
      <c r="G25" t="s">
        <v>71</v>
      </c>
      <c r="I25">
        <v>23</v>
      </c>
      <c r="J25">
        <v>1401560.62</v>
      </c>
      <c r="K25">
        <v>769.05600000000004</v>
      </c>
      <c r="L25">
        <v>3.19</v>
      </c>
      <c r="M25">
        <v>0.76</v>
      </c>
      <c r="N25">
        <v>0.72860000000000003</v>
      </c>
      <c r="O25" t="s">
        <v>72</v>
      </c>
      <c r="P25">
        <v>23</v>
      </c>
      <c r="Q25">
        <v>769140.88</v>
      </c>
      <c r="R25">
        <v>101145.9</v>
      </c>
      <c r="S25" t="s">
        <v>100</v>
      </c>
      <c r="T25" t="s">
        <v>101</v>
      </c>
      <c r="U25" t="s">
        <v>102</v>
      </c>
      <c r="V25">
        <v>0.72470000000000001</v>
      </c>
      <c r="W25" t="s">
        <v>70</v>
      </c>
      <c r="X25">
        <v>23</v>
      </c>
      <c r="Y25">
        <v>847309.09</v>
      </c>
      <c r="Z25">
        <v>9829.2999999999993</v>
      </c>
      <c r="AA25">
        <v>1108.835</v>
      </c>
      <c r="AB25">
        <v>4.04</v>
      </c>
      <c r="AC25">
        <v>-1.27</v>
      </c>
      <c r="AD25">
        <v>0.72789999999999999</v>
      </c>
      <c r="AE25" t="s">
        <v>72</v>
      </c>
      <c r="AF25">
        <v>23</v>
      </c>
      <c r="AG25">
        <v>765404.44</v>
      </c>
      <c r="AH25">
        <v>3436.6</v>
      </c>
      <c r="AI25">
        <v>543.28499999999997</v>
      </c>
      <c r="AJ25">
        <v>3.38</v>
      </c>
      <c r="AK25">
        <v>-0.04</v>
      </c>
      <c r="AL25">
        <v>0.7268</v>
      </c>
      <c r="AM25" t="s">
        <v>72</v>
      </c>
      <c r="AN25">
        <f t="shared" si="0"/>
        <v>4511416.42</v>
      </c>
    </row>
    <row r="26" spans="1:40" x14ac:dyDescent="0.25">
      <c r="A26">
        <v>24</v>
      </c>
      <c r="B26">
        <v>686981.24</v>
      </c>
      <c r="C26">
        <v>48298.5</v>
      </c>
      <c r="D26">
        <v>566.755</v>
      </c>
      <c r="E26">
        <v>2.67</v>
      </c>
      <c r="F26">
        <v>-2.36</v>
      </c>
      <c r="G26" t="s">
        <v>71</v>
      </c>
      <c r="H26" t="s">
        <v>77</v>
      </c>
      <c r="I26">
        <v>24</v>
      </c>
      <c r="J26">
        <v>1377268.89</v>
      </c>
      <c r="K26">
        <v>740.72500000000002</v>
      </c>
      <c r="L26">
        <v>3.19</v>
      </c>
      <c r="M26">
        <v>1.33</v>
      </c>
      <c r="N26">
        <v>0.72709999999999997</v>
      </c>
      <c r="O26" t="s">
        <v>77</v>
      </c>
      <c r="P26">
        <v>24</v>
      </c>
      <c r="Q26">
        <v>711465.21</v>
      </c>
      <c r="R26">
        <v>94558.8</v>
      </c>
      <c r="S26" t="s">
        <v>103</v>
      </c>
      <c r="T26" t="s">
        <v>104</v>
      </c>
      <c r="U26" t="s">
        <v>105</v>
      </c>
      <c r="V26">
        <v>0.72960000000000003</v>
      </c>
      <c r="W26" t="s">
        <v>70</v>
      </c>
      <c r="X26">
        <v>24</v>
      </c>
      <c r="Y26">
        <v>832490.14</v>
      </c>
      <c r="Z26">
        <v>8969.4</v>
      </c>
      <c r="AA26">
        <v>1246.866</v>
      </c>
      <c r="AB26">
        <v>4.21</v>
      </c>
      <c r="AC26">
        <v>0.21</v>
      </c>
      <c r="AD26">
        <v>0.72799999999999998</v>
      </c>
      <c r="AE26" t="s">
        <v>77</v>
      </c>
      <c r="AF26">
        <v>24</v>
      </c>
      <c r="AG26">
        <v>742395.71</v>
      </c>
      <c r="AH26">
        <v>3315.2</v>
      </c>
      <c r="AI26">
        <v>520.27300000000002</v>
      </c>
      <c r="AJ26">
        <v>3.39</v>
      </c>
      <c r="AK26">
        <v>0.04</v>
      </c>
      <c r="AL26">
        <v>0.72440000000000004</v>
      </c>
      <c r="AM26" t="s">
        <v>77</v>
      </c>
      <c r="AN26">
        <f t="shared" si="0"/>
        <v>4350601.1899999995</v>
      </c>
    </row>
    <row r="27" spans="1:40" x14ac:dyDescent="0.25">
      <c r="A27">
        <v>25</v>
      </c>
      <c r="B27">
        <v>702767.98</v>
      </c>
      <c r="C27">
        <v>49265.2</v>
      </c>
      <c r="D27">
        <v>552.13800000000003</v>
      </c>
      <c r="E27">
        <v>2.65</v>
      </c>
      <c r="F27">
        <v>-3.49</v>
      </c>
      <c r="G27" t="s">
        <v>71</v>
      </c>
      <c r="I27">
        <v>25</v>
      </c>
      <c r="J27">
        <v>1372029.65</v>
      </c>
      <c r="K27">
        <v>740.62300000000005</v>
      </c>
      <c r="L27">
        <v>3.19</v>
      </c>
      <c r="M27">
        <v>2.08</v>
      </c>
      <c r="N27">
        <v>0.72589999999999999</v>
      </c>
      <c r="O27" t="s">
        <v>72</v>
      </c>
      <c r="P27">
        <v>25</v>
      </c>
      <c r="Q27">
        <v>747534.99</v>
      </c>
      <c r="R27">
        <v>94289.4</v>
      </c>
      <c r="S27">
        <v>1143.655</v>
      </c>
      <c r="T27">
        <v>2.98</v>
      </c>
      <c r="U27">
        <v>-1.74</v>
      </c>
      <c r="V27">
        <v>0.72889999999999999</v>
      </c>
      <c r="W27" t="s">
        <v>72</v>
      </c>
      <c r="X27">
        <v>25</v>
      </c>
      <c r="Y27">
        <v>800860.04</v>
      </c>
      <c r="Z27">
        <v>8103.2</v>
      </c>
      <c r="AA27">
        <v>1167.355</v>
      </c>
      <c r="AB27">
        <v>4.21</v>
      </c>
      <c r="AC27">
        <v>-0.89</v>
      </c>
      <c r="AD27">
        <v>0.72560000000000002</v>
      </c>
      <c r="AE27" t="s">
        <v>72</v>
      </c>
      <c r="AF27">
        <v>25</v>
      </c>
      <c r="AG27">
        <v>757767.08</v>
      </c>
      <c r="AH27">
        <v>3397.5</v>
      </c>
      <c r="AI27">
        <v>539.47400000000005</v>
      </c>
      <c r="AJ27">
        <v>3.36</v>
      </c>
      <c r="AK27">
        <v>-0.19</v>
      </c>
      <c r="AL27">
        <v>0.72419999999999995</v>
      </c>
      <c r="AM27" t="s">
        <v>72</v>
      </c>
      <c r="AN27">
        <f t="shared" si="0"/>
        <v>4380959.74</v>
      </c>
    </row>
    <row r="28" spans="1:40" x14ac:dyDescent="0.25">
      <c r="A28">
        <v>26</v>
      </c>
      <c r="B28">
        <v>699689.38</v>
      </c>
      <c r="C28">
        <v>50317.8</v>
      </c>
      <c r="D28">
        <v>530.07399999999996</v>
      </c>
      <c r="E28">
        <v>2.65</v>
      </c>
      <c r="F28">
        <v>-3.13</v>
      </c>
      <c r="G28" t="s">
        <v>71</v>
      </c>
      <c r="I28">
        <v>26</v>
      </c>
      <c r="J28">
        <v>1162518.1599999999</v>
      </c>
      <c r="K28">
        <v>682.10699999999997</v>
      </c>
      <c r="L28">
        <v>3.2</v>
      </c>
      <c r="M28">
        <v>2.14</v>
      </c>
      <c r="N28">
        <v>0.72589999999999999</v>
      </c>
      <c r="O28" t="s">
        <v>72</v>
      </c>
      <c r="P28">
        <v>26</v>
      </c>
      <c r="Q28">
        <v>615563.9</v>
      </c>
      <c r="R28">
        <v>91465.2</v>
      </c>
      <c r="S28">
        <v>1014.081</v>
      </c>
      <c r="T28">
        <v>2.97</v>
      </c>
      <c r="U28">
        <v>-1.51</v>
      </c>
      <c r="V28">
        <v>0.72750000000000004</v>
      </c>
      <c r="X28">
        <v>26</v>
      </c>
      <c r="Y28">
        <v>771397.9</v>
      </c>
      <c r="Z28">
        <v>7217.9</v>
      </c>
      <c r="AA28">
        <v>1090.8230000000001</v>
      </c>
      <c r="AB28">
        <v>4.18</v>
      </c>
      <c r="AC28">
        <v>-2.35</v>
      </c>
      <c r="AD28">
        <v>0.72670000000000001</v>
      </c>
      <c r="AE28" t="s">
        <v>72</v>
      </c>
      <c r="AF28">
        <v>26</v>
      </c>
      <c r="AG28">
        <v>711837.15</v>
      </c>
      <c r="AH28">
        <v>3070.4</v>
      </c>
      <c r="AI28">
        <v>488.935</v>
      </c>
      <c r="AJ28">
        <v>3.35</v>
      </c>
      <c r="AK28">
        <v>-0.26</v>
      </c>
      <c r="AL28">
        <v>0.72340000000000004</v>
      </c>
      <c r="AM28" t="s">
        <v>72</v>
      </c>
      <c r="AN28">
        <f t="shared" si="0"/>
        <v>3961006.4899999998</v>
      </c>
    </row>
    <row r="29" spans="1:40" x14ac:dyDescent="0.25">
      <c r="A29">
        <v>27</v>
      </c>
      <c r="B29">
        <v>640571.18000000005</v>
      </c>
      <c r="C29">
        <v>45950.5</v>
      </c>
      <c r="D29">
        <v>495.37700000000001</v>
      </c>
      <c r="E29">
        <v>2.65</v>
      </c>
      <c r="F29">
        <v>0.69</v>
      </c>
      <c r="G29" t="s">
        <v>71</v>
      </c>
      <c r="I29">
        <v>27</v>
      </c>
      <c r="J29">
        <v>1035574.02</v>
      </c>
      <c r="K29">
        <v>622.73299999999995</v>
      </c>
      <c r="L29">
        <v>3.18</v>
      </c>
      <c r="M29">
        <v>3.76</v>
      </c>
      <c r="N29">
        <v>0.72450000000000003</v>
      </c>
      <c r="O29" t="s">
        <v>72</v>
      </c>
      <c r="P29">
        <v>27</v>
      </c>
      <c r="Q29">
        <v>579105.57999999996</v>
      </c>
      <c r="R29">
        <v>82132.5</v>
      </c>
      <c r="S29">
        <v>907.33</v>
      </c>
      <c r="T29">
        <v>2.98</v>
      </c>
      <c r="U29">
        <v>0.78</v>
      </c>
      <c r="V29">
        <v>0.72740000000000005</v>
      </c>
      <c r="W29" t="s">
        <v>72</v>
      </c>
      <c r="X29">
        <v>27</v>
      </c>
      <c r="Y29">
        <v>673581.78</v>
      </c>
      <c r="Z29">
        <v>6646.3</v>
      </c>
      <c r="AA29">
        <v>901.13400000000001</v>
      </c>
      <c r="AB29">
        <v>4.18</v>
      </c>
      <c r="AC29">
        <v>1.95</v>
      </c>
      <c r="AD29">
        <v>0.72450000000000003</v>
      </c>
      <c r="AE29" t="s">
        <v>72</v>
      </c>
      <c r="AF29">
        <v>27</v>
      </c>
      <c r="AG29">
        <v>603358.29</v>
      </c>
      <c r="AH29">
        <v>2774.1</v>
      </c>
      <c r="AI29">
        <v>433.51100000000002</v>
      </c>
      <c r="AJ29">
        <v>3.38</v>
      </c>
      <c r="AK29">
        <v>2.62</v>
      </c>
      <c r="AL29">
        <v>0.72240000000000004</v>
      </c>
      <c r="AM29" t="s">
        <v>72</v>
      </c>
      <c r="AN29">
        <f t="shared" si="0"/>
        <v>3532190.8500000006</v>
      </c>
    </row>
    <row r="30" spans="1:40" x14ac:dyDescent="0.25">
      <c r="A30">
        <v>28</v>
      </c>
      <c r="B30">
        <v>602063.52</v>
      </c>
      <c r="C30">
        <v>42857.8</v>
      </c>
      <c r="D30">
        <v>418.33800000000002</v>
      </c>
      <c r="E30">
        <v>2.64</v>
      </c>
      <c r="F30">
        <v>-1.86</v>
      </c>
      <c r="G30" t="s">
        <v>71</v>
      </c>
      <c r="H30" t="s">
        <v>72</v>
      </c>
      <c r="I30">
        <v>28</v>
      </c>
      <c r="J30">
        <v>1234143.74</v>
      </c>
      <c r="K30">
        <v>551.87400000000002</v>
      </c>
      <c r="L30">
        <v>3.2</v>
      </c>
      <c r="M30">
        <v>1.26</v>
      </c>
      <c r="N30">
        <v>0.72529999999999994</v>
      </c>
      <c r="O30" t="s">
        <v>72</v>
      </c>
      <c r="P30">
        <v>28</v>
      </c>
      <c r="Q30">
        <v>558933.73</v>
      </c>
      <c r="R30">
        <v>79621.2</v>
      </c>
      <c r="S30" t="s">
        <v>106</v>
      </c>
      <c r="T30" t="s">
        <v>107</v>
      </c>
      <c r="U30" t="s">
        <v>108</v>
      </c>
      <c r="V30">
        <v>0.72719999999999996</v>
      </c>
      <c r="W30" t="s">
        <v>70</v>
      </c>
      <c r="X30">
        <v>28</v>
      </c>
      <c r="Y30">
        <v>672497.05</v>
      </c>
      <c r="Z30">
        <v>6314</v>
      </c>
      <c r="AA30">
        <v>849.12400000000002</v>
      </c>
      <c r="AB30">
        <v>4.1500000000000004</v>
      </c>
      <c r="AC30">
        <v>-0.78</v>
      </c>
      <c r="AD30">
        <v>0.72489999999999999</v>
      </c>
      <c r="AE30" t="s">
        <v>72</v>
      </c>
      <c r="AF30">
        <v>28</v>
      </c>
      <c r="AG30">
        <v>692949.2</v>
      </c>
      <c r="AH30">
        <v>2887.9</v>
      </c>
      <c r="AI30">
        <v>393.12099999999998</v>
      </c>
      <c r="AJ30">
        <v>3.36</v>
      </c>
      <c r="AK30">
        <v>-0.08</v>
      </c>
      <c r="AL30">
        <v>0.72319999999999995</v>
      </c>
      <c r="AM30" t="s">
        <v>72</v>
      </c>
      <c r="AN30">
        <f t="shared" si="0"/>
        <v>3760587.24</v>
      </c>
    </row>
    <row r="31" spans="1:40" x14ac:dyDescent="0.25">
      <c r="A31">
        <v>29</v>
      </c>
      <c r="B31">
        <v>684674.99</v>
      </c>
      <c r="C31">
        <v>51758.3</v>
      </c>
      <c r="D31">
        <v>530.28399999999999</v>
      </c>
      <c r="E31">
        <v>2.63</v>
      </c>
      <c r="F31">
        <v>-3.85</v>
      </c>
      <c r="G31" t="s">
        <v>71</v>
      </c>
      <c r="H31" t="s">
        <v>72</v>
      </c>
      <c r="I31">
        <v>29</v>
      </c>
      <c r="J31">
        <v>1489874.89</v>
      </c>
      <c r="K31" t="s">
        <v>87</v>
      </c>
      <c r="L31" t="s">
        <v>88</v>
      </c>
      <c r="M31" t="s">
        <v>89</v>
      </c>
      <c r="N31" t="s">
        <v>90</v>
      </c>
      <c r="O31" t="s">
        <v>70</v>
      </c>
      <c r="P31">
        <v>29</v>
      </c>
      <c r="Q31">
        <v>798449.52</v>
      </c>
      <c r="R31">
        <v>97223.1</v>
      </c>
      <c r="S31">
        <v>924.14300000000003</v>
      </c>
      <c r="T31">
        <v>3.61</v>
      </c>
      <c r="U31">
        <v>-0.52</v>
      </c>
      <c r="V31">
        <v>0.72709999999999997</v>
      </c>
      <c r="W31" t="s">
        <v>72</v>
      </c>
      <c r="X31">
        <v>29</v>
      </c>
      <c r="Y31">
        <v>792631.78</v>
      </c>
      <c r="Z31">
        <v>7362</v>
      </c>
      <c r="AA31">
        <v>1107.3820000000001</v>
      </c>
      <c r="AB31">
        <v>4.18</v>
      </c>
      <c r="AC31">
        <v>-2.86</v>
      </c>
      <c r="AD31">
        <v>0.72609999999999997</v>
      </c>
      <c r="AE31" t="s">
        <v>72</v>
      </c>
      <c r="AF31">
        <v>29</v>
      </c>
      <c r="AG31">
        <v>698981.28</v>
      </c>
      <c r="AH31">
        <v>3227.1</v>
      </c>
      <c r="AI31">
        <v>444.96899999999999</v>
      </c>
      <c r="AJ31">
        <v>3.38</v>
      </c>
      <c r="AK31">
        <v>-0.56999999999999995</v>
      </c>
      <c r="AL31">
        <v>0.72609999999999997</v>
      </c>
      <c r="AM31" t="s">
        <v>72</v>
      </c>
      <c r="AN31">
        <f t="shared" si="0"/>
        <v>4464612.46</v>
      </c>
    </row>
    <row r="32" spans="1:40" x14ac:dyDescent="0.25">
      <c r="A32">
        <v>30</v>
      </c>
      <c r="B32">
        <v>790280.78</v>
      </c>
      <c r="C32">
        <v>61432.5</v>
      </c>
      <c r="D32" t="s">
        <v>78</v>
      </c>
      <c r="E32" t="s">
        <v>79</v>
      </c>
      <c r="F32" t="s">
        <v>80</v>
      </c>
      <c r="G32" t="s">
        <v>71</v>
      </c>
      <c r="H32" t="s">
        <v>70</v>
      </c>
      <c r="I32">
        <v>30</v>
      </c>
      <c r="J32">
        <v>1590390.27</v>
      </c>
      <c r="K32">
        <v>834.72299999999996</v>
      </c>
      <c r="L32">
        <v>3.17</v>
      </c>
      <c r="M32">
        <v>-0.97</v>
      </c>
      <c r="N32">
        <v>0.7298</v>
      </c>
      <c r="P32">
        <v>30</v>
      </c>
      <c r="Q32">
        <v>700129.19</v>
      </c>
      <c r="R32">
        <v>105945.8</v>
      </c>
      <c r="S32">
        <v>1105.5360000000001</v>
      </c>
      <c r="T32">
        <v>2.95</v>
      </c>
      <c r="U32">
        <v>-2.68</v>
      </c>
      <c r="V32">
        <v>0.72609999999999997</v>
      </c>
      <c r="W32" t="s">
        <v>72</v>
      </c>
      <c r="X32">
        <v>30</v>
      </c>
      <c r="Y32">
        <v>876902.16</v>
      </c>
      <c r="Z32">
        <v>8047.3</v>
      </c>
      <c r="AA32">
        <v>1162.3920000000001</v>
      </c>
      <c r="AB32">
        <v>4</v>
      </c>
      <c r="AC32">
        <v>-3.73</v>
      </c>
      <c r="AD32">
        <v>0.72989999999999999</v>
      </c>
      <c r="AE32" t="s">
        <v>72</v>
      </c>
      <c r="AF32">
        <v>30</v>
      </c>
      <c r="AG32">
        <v>851081.45</v>
      </c>
      <c r="AH32">
        <v>3891.3</v>
      </c>
      <c r="AI32">
        <v>561.98400000000004</v>
      </c>
      <c r="AJ32">
        <v>3.38</v>
      </c>
      <c r="AK32">
        <v>-1.45</v>
      </c>
      <c r="AL32">
        <v>0.72809999999999997</v>
      </c>
      <c r="AM32" t="s">
        <v>72</v>
      </c>
      <c r="AN32">
        <f t="shared" si="0"/>
        <v>4808783.8499999996</v>
      </c>
    </row>
    <row r="33" spans="1:39" x14ac:dyDescent="0.25">
      <c r="A33" t="s">
        <v>81</v>
      </c>
      <c r="B33" t="s">
        <v>82</v>
      </c>
      <c r="C33">
        <v>1307856.3999999999</v>
      </c>
      <c r="D33" t="s">
        <v>83</v>
      </c>
      <c r="E33" t="s">
        <v>84</v>
      </c>
      <c r="F33" t="s">
        <v>85</v>
      </c>
      <c r="G33" t="s">
        <v>71</v>
      </c>
      <c r="H33" t="s">
        <v>70</v>
      </c>
      <c r="I33" t="s">
        <v>81</v>
      </c>
      <c r="J33" t="s">
        <v>91</v>
      </c>
      <c r="K33" t="s">
        <v>92</v>
      </c>
      <c r="L33" t="s">
        <v>93</v>
      </c>
      <c r="M33" t="s">
        <v>94</v>
      </c>
      <c r="N33" t="s">
        <v>95</v>
      </c>
      <c r="O33" t="s">
        <v>70</v>
      </c>
      <c r="P33" t="s">
        <v>81</v>
      </c>
      <c r="Q33" t="s">
        <v>109</v>
      </c>
      <c r="R33">
        <v>2421449.7999999998</v>
      </c>
      <c r="S33" t="s">
        <v>110</v>
      </c>
      <c r="T33" t="s">
        <v>111</v>
      </c>
      <c r="U33" t="s">
        <v>112</v>
      </c>
      <c r="V33">
        <v>0.72799999999999998</v>
      </c>
      <c r="W33" t="s">
        <v>70</v>
      </c>
      <c r="X33" t="s">
        <v>81</v>
      </c>
      <c r="Y33" t="s">
        <v>118</v>
      </c>
      <c r="Z33">
        <v>221140</v>
      </c>
      <c r="AA33" t="s">
        <v>119</v>
      </c>
      <c r="AB33" t="s">
        <v>120</v>
      </c>
      <c r="AC33" t="s">
        <v>121</v>
      </c>
      <c r="AD33" t="s">
        <v>122</v>
      </c>
      <c r="AE33" t="s">
        <v>70</v>
      </c>
      <c r="AF33" t="s">
        <v>81</v>
      </c>
      <c r="AG33" t="s">
        <v>129</v>
      </c>
      <c r="AH33">
        <v>75052.3</v>
      </c>
      <c r="AI33" t="s">
        <v>130</v>
      </c>
      <c r="AJ33" t="s">
        <v>131</v>
      </c>
      <c r="AK33" t="s">
        <v>132</v>
      </c>
      <c r="AL33">
        <v>0.72309999999999997</v>
      </c>
      <c r="AM3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2016-12-12T06:18:34Z</cp:lastPrinted>
  <dcterms:created xsi:type="dcterms:W3CDTF">2016-10-07T07:24:19Z</dcterms:created>
  <dcterms:modified xsi:type="dcterms:W3CDTF">2016-12-12T06:18:59Z</dcterms:modified>
</cp:coreProperties>
</file>