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AA33" i="2" l="1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<sst xmlns="http://schemas.openxmlformats.org/spreadsheetml/2006/main" count="209" uniqueCount="77">
  <si>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</si>
  <si>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</si>
  <si>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</si>
  <si>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</si>
  <si>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</si>
  <si>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</si>
  <si>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</si>
  <si>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</si>
  <si>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</si>
  <si>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</si>
  <si>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</si>
  <si>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</si>
  <si>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</si>
  <si>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</si>
  <si>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</si>
  <si>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</si>
  <si>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</si>
  <si>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</si>
  <si>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</si>
  <si>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</si>
  <si>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</si>
  <si>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</si>
  <si>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</si>
  <si>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</si>
  <si>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</si>
  <si>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</si>
  <si>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</si>
  <si>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</si>
  <si>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</si>
  <si>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</si>
  <si>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</si>
  <si>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</si>
  <si>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</si>
  <si>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</si>
  <si>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</si>
  <si>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</si>
  <si>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</si>
  <si>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</si>
  <si>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</si>
  <si>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</si>
  <si>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</si>
  <si>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</si>
  <si>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</si>
  <si>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</si>
  <si>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</si>
  <si>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</si>
  <si>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</si>
  <si>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</si>
  <si>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</si>
  <si>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</si>
  <si>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</si>
  <si>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</si>
  <si>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</si>
  <si>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</si>
  <si>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</si>
  <si>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</si>
  <si>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</si>
  <si>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</si>
  <si>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</si>
  <si>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 Новопсков-Краматорськ 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</si>
  <si>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РВУ "Донецькавтогаз" 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ГРС Краматорськ,  </t>
    </r>
    <r>
      <rPr>
        <b/>
        <u/>
        <sz val="11"/>
        <color theme="1"/>
        <rFont val="Times New Roman"/>
        <family val="1"/>
        <charset val="204"/>
      </rPr>
      <t xml:space="preserve">   </t>
    </r>
  </si>
  <si>
    <t xml:space="preserve">                  АГНКС м.Костянтинівка, ГРС Слов'янськ    </t>
  </si>
  <si>
    <t>Данные по объекту Slav.AGNKS1 (осн.) за 11/16.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</si>
  <si>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</si>
  <si>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</si>
  <si>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</si>
  <si>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</si>
  <si>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</si>
  <si>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</si>
  <si>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A</t>
  </si>
  <si>
    <t>AB</t>
  </si>
  <si>
    <t>Итого</t>
  </si>
  <si>
    <t>Данные по объекту KramatAGNKS1 (осн.) за 11/16.</t>
  </si>
  <si>
    <t>Данные по объекту АГНКС Константиновка (осн.) за 11/16.</t>
  </si>
  <si>
    <t>Данные по объекту Котельная КЛПУМГ (осн.) за 11/16.</t>
  </si>
  <si>
    <t xml:space="preserve"> Vру, м3</t>
  </si>
  <si>
    <t xml:space="preserve">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</si>
</sst>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D25" zoomScaleNormal="100" zoomScaleSheetLayoutView="100" workbookViewId="0">
      <selection activeCell="AC12" sqref="AC12: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0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9" t="s">
        <v>20</v>
      </c>
      <c r="B1" s="38"/>
      <c r="C1" s="38"/>
      <c r="D1" s="38"/>
      <c r="E1" s="11"/>
      <c r="F1" s="11"/>
      <c r="G1" s="11"/>
      <c r="H1" s="11"/>
      <c r="I1" s="11"/>
      <c r="J1" s="11"/>
      <c r="K1" s="11"/>
      <c r="L1" s="11"/>
      <c r="M1" s="38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11"/>
      <c r="Y1" s="11"/>
      <c r="Z1" s="11"/>
      <c r="AA1" s="11"/>
      <c r="AB1" s="11"/>
      <c r="AC1" s="11"/>
    </row>
    <row r="2" spans="1:34" x14ac:dyDescent="0.25">
      <c r="A2" s="39" t="s">
        <v>47</v>
      </c>
      <c r="B2" s="38"/>
      <c r="C2" s="10"/>
      <c r="D2" s="38"/>
      <c r="E2" s="11"/>
      <c r="F2" s="38"/>
      <c r="G2" s="38"/>
      <c r="H2" s="38"/>
      <c r="I2" s="38"/>
      <c r="J2" s="38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9"/>
      <c r="AB2" s="50"/>
      <c r="AC2" s="50"/>
    </row>
    <row r="3" spans="1:34" x14ac:dyDescent="0.25">
      <c r="A3" s="82" t="s">
        <v>48</v>
      </c>
      <c r="B3" s="82"/>
      <c r="C3" s="82"/>
      <c r="D3" s="82"/>
      <c r="E3" s="82"/>
      <c r="F3" s="38"/>
      <c r="G3" s="38"/>
      <c r="H3" s="70"/>
      <c r="I3" s="107" t="s">
        <v>61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</row>
    <row r="4" spans="1:34" ht="13.5" customHeight="1" x14ac:dyDescent="0.25">
      <c r="A4" s="40" t="s">
        <v>21</v>
      </c>
      <c r="B4" s="11"/>
      <c r="C4" s="11"/>
      <c r="D4" s="11"/>
      <c r="E4" s="11"/>
      <c r="F4" s="11"/>
      <c r="G4" s="38"/>
      <c r="H4" s="38"/>
      <c r="I4" s="38"/>
      <c r="J4" s="38"/>
      <c r="K4" s="12" t="s">
        <v>58</v>
      </c>
      <c r="L4" s="11"/>
      <c r="M4" s="42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0" t="s">
        <v>49</v>
      </c>
      <c r="B5" s="11"/>
      <c r="C5" s="11"/>
      <c r="D5" s="11"/>
      <c r="E5" s="11"/>
      <c r="F5" s="38"/>
      <c r="G5" s="38"/>
      <c r="H5" s="38"/>
      <c r="I5" s="38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40"/>
      <c r="B6" s="11"/>
      <c r="C6" s="11"/>
      <c r="D6" s="11"/>
      <c r="E6" s="11"/>
      <c r="F6" s="38"/>
      <c r="G6" s="38"/>
      <c r="H6" s="38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87" t="s">
        <v>0</v>
      </c>
      <c r="B8" s="92" t="s">
        <v>1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92" t="s">
        <v>30</v>
      </c>
      <c r="O8" s="93"/>
      <c r="P8" s="93"/>
      <c r="Q8" s="93"/>
      <c r="R8" s="93"/>
      <c r="S8" s="93"/>
      <c r="T8" s="93"/>
      <c r="U8" s="93"/>
      <c r="V8" s="93"/>
      <c r="W8" s="94"/>
      <c r="X8" s="95" t="s">
        <v>25</v>
      </c>
      <c r="Y8" s="97" t="s">
        <v>2</v>
      </c>
      <c r="Z8" s="83" t="s">
        <v>17</v>
      </c>
      <c r="AA8" s="83" t="s">
        <v>18</v>
      </c>
      <c r="AB8" s="85" t="s">
        <v>19</v>
      </c>
      <c r="AC8" s="87" t="s">
        <v>16</v>
      </c>
    </row>
    <row r="9" spans="1:34" ht="16.5" customHeight="1" thickBot="1" x14ac:dyDescent="0.3">
      <c r="A9" s="108"/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89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96"/>
      <c r="Y9" s="98"/>
      <c r="Z9" s="84"/>
      <c r="AA9" s="84"/>
      <c r="AB9" s="86"/>
      <c r="AC9" s="88"/>
    </row>
    <row r="10" spans="1:34" ht="15" customHeight="1" x14ac:dyDescent="0.25">
      <c r="A10" s="108"/>
      <c r="B10" s="99" t="s">
        <v>33</v>
      </c>
      <c r="C10" s="114" t="s">
        <v>34</v>
      </c>
      <c r="D10" s="114" t="s">
        <v>35</v>
      </c>
      <c r="E10" s="114" t="s">
        <v>40</v>
      </c>
      <c r="F10" s="114" t="s">
        <v>41</v>
      </c>
      <c r="G10" s="114" t="s">
        <v>38</v>
      </c>
      <c r="H10" s="114" t="s">
        <v>42</v>
      </c>
      <c r="I10" s="114" t="s">
        <v>39</v>
      </c>
      <c r="J10" s="114" t="s">
        <v>37</v>
      </c>
      <c r="K10" s="114" t="s">
        <v>36</v>
      </c>
      <c r="L10" s="114" t="s">
        <v>43</v>
      </c>
      <c r="M10" s="101" t="s">
        <v>44</v>
      </c>
      <c r="N10" s="90"/>
      <c r="O10" s="103" t="s">
        <v>31</v>
      </c>
      <c r="P10" s="105" t="s">
        <v>10</v>
      </c>
      <c r="Q10" s="85" t="s">
        <v>11</v>
      </c>
      <c r="R10" s="99" t="s">
        <v>32</v>
      </c>
      <c r="S10" s="114" t="s">
        <v>12</v>
      </c>
      <c r="T10" s="101" t="s">
        <v>13</v>
      </c>
      <c r="U10" s="121" t="s">
        <v>27</v>
      </c>
      <c r="V10" s="114" t="s">
        <v>14</v>
      </c>
      <c r="W10" s="101" t="s">
        <v>15</v>
      </c>
      <c r="X10" s="96"/>
      <c r="Y10" s="98"/>
      <c r="Z10" s="84"/>
      <c r="AA10" s="84"/>
      <c r="AB10" s="86"/>
      <c r="AC10" s="88"/>
    </row>
    <row r="11" spans="1:34" ht="92.25" customHeight="1" x14ac:dyDescent="0.25">
      <c r="A11" s="108"/>
      <c r="B11" s="100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02"/>
      <c r="N11" s="91"/>
      <c r="O11" s="104"/>
      <c r="P11" s="106"/>
      <c r="Q11" s="86"/>
      <c r="R11" s="100"/>
      <c r="S11" s="115"/>
      <c r="T11" s="102"/>
      <c r="U11" s="122"/>
      <c r="V11" s="115"/>
      <c r="W11" s="102"/>
      <c r="X11" s="96"/>
      <c r="Y11" s="98"/>
      <c r="Z11" s="84"/>
      <c r="AA11" s="84"/>
      <c r="AB11" s="86"/>
      <c r="AC11" s="88"/>
    </row>
    <row r="12" spans="1:34" x14ac:dyDescent="0.25">
      <c r="A12" s="26">
        <v>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4"/>
      <c r="O12" s="65"/>
      <c r="P12" s="72">
        <v>34.380000000000003</v>
      </c>
      <c r="Q12" s="73">
        <f t="shared" ref="Q12" si="0">P12/3.6</f>
        <v>9.5500000000000007</v>
      </c>
      <c r="R12" s="74"/>
      <c r="S12" s="75">
        <v>38.07</v>
      </c>
      <c r="T12" s="73">
        <f t="shared" ref="T12:T41" si="1">S12/3.6</f>
        <v>10.574999999999999</v>
      </c>
      <c r="U12" s="76"/>
      <c r="V12" s="75">
        <v>48.84</v>
      </c>
      <c r="W12" s="73">
        <f t="shared" ref="W12:W41" si="2">V12/3.6</f>
        <v>13.566666666666666</v>
      </c>
      <c r="X12" s="67"/>
      <c r="Y12" s="68"/>
      <c r="Z12" s="68"/>
      <c r="AA12" s="68"/>
      <c r="AB12" s="69"/>
      <c r="AC12" s="137">
        <v>5.5374599999999994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9">
        <v>0.36520000000000002</v>
      </c>
      <c r="N13" s="26">
        <v>0.72660000000000002</v>
      </c>
      <c r="O13" s="16"/>
      <c r="P13" s="51">
        <v>34.229999999999997</v>
      </c>
      <c r="Q13" s="45">
        <f t="shared" ref="Q13:Q15" si="3">P13/3.6</f>
        <v>9.5083333333333329</v>
      </c>
      <c r="R13" s="52"/>
      <c r="S13" s="53">
        <v>37.909999999999997</v>
      </c>
      <c r="T13" s="45">
        <f t="shared" ref="T13:T16" si="4">S13/3.6</f>
        <v>10.530555555555555</v>
      </c>
      <c r="U13" s="54"/>
      <c r="V13" s="53">
        <v>48.81</v>
      </c>
      <c r="W13" s="45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41" t="s">
        <v>50</v>
      </c>
      <c r="AC13" s="137">
        <v>4.92645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6"/>
      <c r="O14" s="15"/>
      <c r="P14" s="72">
        <v>34.229999999999997</v>
      </c>
      <c r="Q14" s="73">
        <f t="shared" si="3"/>
        <v>9.5083333333333329</v>
      </c>
      <c r="R14" s="74"/>
      <c r="S14" s="75">
        <v>37.909999999999997</v>
      </c>
      <c r="T14" s="73">
        <f t="shared" si="4"/>
        <v>10.530555555555555</v>
      </c>
      <c r="U14" s="76"/>
      <c r="V14" s="75">
        <v>48.81</v>
      </c>
      <c r="W14" s="73">
        <f t="shared" si="5"/>
        <v>13.558333333333334</v>
      </c>
      <c r="X14" s="19"/>
      <c r="Y14" s="16"/>
      <c r="Z14" s="16"/>
      <c r="AA14" s="16"/>
      <c r="AB14" s="20"/>
      <c r="AC14" s="137">
        <v>4.5683400000000001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72">
        <v>34.229999999999997</v>
      </c>
      <c r="Q15" s="73">
        <f t="shared" si="3"/>
        <v>9.5083333333333329</v>
      </c>
      <c r="R15" s="74"/>
      <c r="S15" s="75">
        <v>37.909999999999997</v>
      </c>
      <c r="T15" s="73">
        <f t="shared" si="4"/>
        <v>10.530555555555555</v>
      </c>
      <c r="U15" s="76"/>
      <c r="V15" s="75">
        <v>48.81</v>
      </c>
      <c r="W15" s="73">
        <f t="shared" si="5"/>
        <v>13.558333333333334</v>
      </c>
      <c r="X15" s="19"/>
      <c r="Y15" s="16"/>
      <c r="Z15" s="16"/>
      <c r="AA15" s="16"/>
      <c r="AB15" s="20"/>
      <c r="AC15" s="137">
        <v>5.1401499999999993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72">
        <v>34.229999999999997</v>
      </c>
      <c r="Q16" s="73">
        <f>P16/3.6</f>
        <v>9.5083333333333329</v>
      </c>
      <c r="R16" s="74"/>
      <c r="S16" s="75">
        <v>37.909999999999997</v>
      </c>
      <c r="T16" s="73">
        <f t="shared" si="4"/>
        <v>10.530555555555555</v>
      </c>
      <c r="U16" s="76"/>
      <c r="V16" s="75">
        <v>48.81</v>
      </c>
      <c r="W16" s="73">
        <f t="shared" si="5"/>
        <v>13.558333333333334</v>
      </c>
      <c r="X16" s="19"/>
      <c r="Y16" s="16"/>
      <c r="Z16" s="16"/>
      <c r="AA16" s="16"/>
      <c r="AB16" s="20"/>
      <c r="AC16" s="137">
        <v>4.8662000000000001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/>
      <c r="O17" s="15"/>
      <c r="P17" s="72">
        <v>34.229999999999997</v>
      </c>
      <c r="Q17" s="73">
        <f>P17/3.6</f>
        <v>9.5083333333333329</v>
      </c>
      <c r="R17" s="74"/>
      <c r="S17" s="75">
        <v>37.909999999999997</v>
      </c>
      <c r="T17" s="73">
        <f>S17/3.6</f>
        <v>10.530555555555555</v>
      </c>
      <c r="U17" s="76"/>
      <c r="V17" s="75">
        <v>48.81</v>
      </c>
      <c r="W17" s="73">
        <f>V17/3.6</f>
        <v>13.558333333333334</v>
      </c>
      <c r="X17" s="19"/>
      <c r="Y17" s="16"/>
      <c r="Z17" s="16"/>
      <c r="AA17" s="16"/>
      <c r="AB17" s="20"/>
      <c r="AC17" s="137">
        <v>2.7361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6"/>
      <c r="P18" s="72">
        <v>34.229999999999997</v>
      </c>
      <c r="Q18" s="77">
        <f>P18/3.6</f>
        <v>9.5083333333333329</v>
      </c>
      <c r="R18" s="78"/>
      <c r="S18" s="75">
        <v>37.909999999999997</v>
      </c>
      <c r="T18" s="77">
        <f>S18/3.6</f>
        <v>10.530555555555555</v>
      </c>
      <c r="U18" s="78"/>
      <c r="V18" s="75">
        <v>48.81</v>
      </c>
      <c r="W18" s="77">
        <f>V18/3.6</f>
        <v>13.558333333333334</v>
      </c>
      <c r="X18" s="16"/>
      <c r="Y18" s="16"/>
      <c r="Z18" s="16"/>
      <c r="AA18" s="16"/>
      <c r="AB18" s="41"/>
      <c r="AC18" s="138">
        <v>4.2459400000000009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5">
        <v>91.7804</v>
      </c>
      <c r="C19" s="55">
        <v>3.9049</v>
      </c>
      <c r="D19" s="55">
        <v>0.90029999999999999</v>
      </c>
      <c r="E19" s="55">
        <v>9.35E-2</v>
      </c>
      <c r="F19" s="55">
        <v>0.14680000000000001</v>
      </c>
      <c r="G19" s="55">
        <v>5.4999999999999997E-3</v>
      </c>
      <c r="H19" s="55">
        <v>4.4499999999999998E-2</v>
      </c>
      <c r="I19" s="55">
        <v>3.8699999999999998E-2</v>
      </c>
      <c r="J19" s="55">
        <v>4.3900000000000002E-2</v>
      </c>
      <c r="K19" s="55">
        <v>9.9000000000000008E-3</v>
      </c>
      <c r="L19" s="55">
        <v>2.6779999999999999</v>
      </c>
      <c r="M19" s="55">
        <v>0.35360000000000003</v>
      </c>
      <c r="N19" s="66">
        <v>0.7268</v>
      </c>
      <c r="O19" s="57"/>
      <c r="P19" s="53">
        <v>34.24</v>
      </c>
      <c r="Q19" s="45">
        <f t="shared" ref="Q19:Q41" si="8">P19/3.6</f>
        <v>9.5111111111111111</v>
      </c>
      <c r="R19" s="58"/>
      <c r="S19" s="53">
        <v>37.92</v>
      </c>
      <c r="T19" s="45">
        <f t="shared" si="1"/>
        <v>10.533333333333333</v>
      </c>
      <c r="U19" s="59"/>
      <c r="V19" s="53">
        <v>48.81</v>
      </c>
      <c r="W19" s="45">
        <f t="shared" si="2"/>
        <v>13.558333333333334</v>
      </c>
      <c r="X19" s="60"/>
      <c r="Y19" s="46"/>
      <c r="Z19" s="46"/>
      <c r="AA19" s="46"/>
      <c r="AB19" s="61"/>
      <c r="AC19" s="137">
        <v>5.8616399999999995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6"/>
      <c r="O20" s="15"/>
      <c r="P20" s="75">
        <v>34.24</v>
      </c>
      <c r="Q20" s="73">
        <f t="shared" si="8"/>
        <v>9.5111111111111111</v>
      </c>
      <c r="R20" s="79"/>
      <c r="S20" s="75">
        <v>37.92</v>
      </c>
      <c r="T20" s="73">
        <f t="shared" si="1"/>
        <v>10.533333333333333</v>
      </c>
      <c r="U20" s="80"/>
      <c r="V20" s="75">
        <v>48.81</v>
      </c>
      <c r="W20" s="73">
        <f t="shared" si="2"/>
        <v>13.558333333333334</v>
      </c>
      <c r="X20" s="19"/>
      <c r="Y20" s="16"/>
      <c r="Z20" s="16"/>
      <c r="AA20" s="16"/>
      <c r="AB20" s="20"/>
      <c r="AC20" s="137">
        <v>5.5380000000000003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75">
        <v>34.24</v>
      </c>
      <c r="Q21" s="73">
        <f t="shared" si="8"/>
        <v>9.5111111111111111</v>
      </c>
      <c r="R21" s="79"/>
      <c r="S21" s="75">
        <v>37.92</v>
      </c>
      <c r="T21" s="73">
        <f t="shared" si="1"/>
        <v>10.533333333333333</v>
      </c>
      <c r="U21" s="80"/>
      <c r="V21" s="75">
        <v>48.81</v>
      </c>
      <c r="W21" s="73">
        <f t="shared" si="2"/>
        <v>13.558333333333334</v>
      </c>
      <c r="X21" s="19"/>
      <c r="Y21" s="16"/>
      <c r="Z21" s="16"/>
      <c r="AA21" s="16"/>
      <c r="AB21" s="20"/>
      <c r="AC21" s="137">
        <v>5.37479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75">
        <v>34.24</v>
      </c>
      <c r="Q22" s="73">
        <f t="shared" si="8"/>
        <v>9.5111111111111111</v>
      </c>
      <c r="R22" s="79"/>
      <c r="S22" s="75">
        <v>37.92</v>
      </c>
      <c r="T22" s="73">
        <f t="shared" si="1"/>
        <v>10.533333333333333</v>
      </c>
      <c r="U22" s="80"/>
      <c r="V22" s="75">
        <v>48.81</v>
      </c>
      <c r="W22" s="73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7">
        <v>6.0638899999999998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75">
        <v>34.24</v>
      </c>
      <c r="Q23" s="73">
        <f t="shared" si="8"/>
        <v>9.5111111111111111</v>
      </c>
      <c r="R23" s="79"/>
      <c r="S23" s="75">
        <v>37.92</v>
      </c>
      <c r="T23" s="73">
        <f t="shared" si="1"/>
        <v>10.533333333333333</v>
      </c>
      <c r="U23" s="80"/>
      <c r="V23" s="75">
        <v>48.81</v>
      </c>
      <c r="W23" s="73">
        <f t="shared" si="2"/>
        <v>13.558333333333334</v>
      </c>
      <c r="X23" s="19"/>
      <c r="Y23" s="16"/>
      <c r="Z23" s="16"/>
      <c r="AA23" s="16"/>
      <c r="AB23" s="20"/>
      <c r="AC23" s="137">
        <v>3.8140800000000001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75">
        <v>34.24</v>
      </c>
      <c r="Q24" s="73">
        <f t="shared" si="8"/>
        <v>9.5111111111111111</v>
      </c>
      <c r="R24" s="79"/>
      <c r="S24" s="75">
        <v>37.92</v>
      </c>
      <c r="T24" s="73">
        <f t="shared" si="1"/>
        <v>10.533333333333333</v>
      </c>
      <c r="U24" s="80"/>
      <c r="V24" s="75">
        <v>48.81</v>
      </c>
      <c r="W24" s="73">
        <f t="shared" si="2"/>
        <v>13.558333333333334</v>
      </c>
      <c r="X24" s="19"/>
      <c r="Y24" s="16"/>
      <c r="Z24" s="16"/>
      <c r="AA24" s="16"/>
      <c r="AB24" s="20"/>
      <c r="AC24" s="137">
        <v>3.0668500000000001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9">
        <v>0.35320000000000001</v>
      </c>
      <c r="N25" s="26">
        <v>0.7268</v>
      </c>
      <c r="O25" s="15"/>
      <c r="P25" s="62">
        <v>34.200000000000003</v>
      </c>
      <c r="Q25" s="45">
        <f t="shared" si="8"/>
        <v>9.5</v>
      </c>
      <c r="R25" s="58"/>
      <c r="S25" s="53">
        <v>37.880000000000003</v>
      </c>
      <c r="T25" s="45">
        <f t="shared" si="1"/>
        <v>10.522222222222222</v>
      </c>
      <c r="U25" s="59"/>
      <c r="V25" s="53">
        <v>48.76</v>
      </c>
      <c r="W25" s="45">
        <f t="shared" si="2"/>
        <v>13.544444444444444</v>
      </c>
      <c r="X25" s="60"/>
      <c r="Y25" s="46"/>
      <c r="Z25" s="46"/>
      <c r="AA25" s="46"/>
      <c r="AB25" s="61"/>
      <c r="AC25" s="137">
        <v>3.7627399999999995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6"/>
      <c r="O26" s="15"/>
      <c r="P26" s="81">
        <v>34.200000000000003</v>
      </c>
      <c r="Q26" s="73">
        <f t="shared" si="8"/>
        <v>9.5</v>
      </c>
      <c r="R26" s="79"/>
      <c r="S26" s="75">
        <v>37.880000000000003</v>
      </c>
      <c r="T26" s="73">
        <f t="shared" si="1"/>
        <v>10.522222222222222</v>
      </c>
      <c r="U26" s="80"/>
      <c r="V26" s="75">
        <v>48.76</v>
      </c>
      <c r="W26" s="73">
        <f>V26/3.6</f>
        <v>13.544444444444444</v>
      </c>
      <c r="X26" s="19"/>
      <c r="Y26" s="16"/>
      <c r="Z26" s="16"/>
      <c r="AA26" s="16"/>
      <c r="AB26" s="20"/>
      <c r="AC26" s="137">
        <v>6.1158300000000008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/>
      <c r="O27" s="15"/>
      <c r="P27" s="81">
        <v>34.200000000000003</v>
      </c>
      <c r="Q27" s="73">
        <f>P27/3.6</f>
        <v>9.5</v>
      </c>
      <c r="R27" s="79"/>
      <c r="S27" s="75">
        <v>37.880000000000003</v>
      </c>
      <c r="T27" s="73">
        <f>S27/3.6</f>
        <v>10.522222222222222</v>
      </c>
      <c r="U27" s="80"/>
      <c r="V27" s="75">
        <v>48.76</v>
      </c>
      <c r="W27" s="73">
        <f>V27/3.6</f>
        <v>13.544444444444444</v>
      </c>
      <c r="X27" s="19"/>
      <c r="Y27" s="16"/>
      <c r="Z27" s="16"/>
      <c r="AA27" s="16"/>
      <c r="AB27" s="20"/>
      <c r="AC27" s="137">
        <v>4.8744399999999999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15"/>
      <c r="P28" s="81">
        <v>34.200000000000003</v>
      </c>
      <c r="Q28" s="73">
        <f>P28/3.6</f>
        <v>9.5</v>
      </c>
      <c r="R28" s="43"/>
      <c r="S28" s="75">
        <v>37.880000000000003</v>
      </c>
      <c r="T28" s="77">
        <f>S28/3.6</f>
        <v>10.522222222222222</v>
      </c>
      <c r="U28" s="44"/>
      <c r="V28" s="75">
        <v>48.76</v>
      </c>
      <c r="W28" s="77">
        <f>V28/3.6</f>
        <v>13.544444444444444</v>
      </c>
      <c r="X28" s="19"/>
      <c r="Y28" s="16"/>
      <c r="Z28" s="16"/>
      <c r="AA28" s="16"/>
      <c r="AB28" s="20"/>
      <c r="AC28" s="137">
        <v>5.29535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6"/>
      <c r="O29" s="15"/>
      <c r="P29" s="81">
        <v>34.200000000000003</v>
      </c>
      <c r="Q29" s="73">
        <f t="shared" si="8"/>
        <v>9.5</v>
      </c>
      <c r="R29" s="79"/>
      <c r="S29" s="75">
        <v>37.880000000000003</v>
      </c>
      <c r="T29" s="73">
        <f t="shared" si="1"/>
        <v>10.522222222222222</v>
      </c>
      <c r="U29" s="80"/>
      <c r="V29" s="75">
        <v>48.76</v>
      </c>
      <c r="W29" s="73">
        <f t="shared" si="2"/>
        <v>13.544444444444444</v>
      </c>
      <c r="X29" s="19"/>
      <c r="Y29" s="16"/>
      <c r="Z29" s="16"/>
      <c r="AA29" s="16"/>
      <c r="AB29" s="20"/>
      <c r="AC29" s="137">
        <v>6.0258399999999996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81">
        <v>34.200000000000003</v>
      </c>
      <c r="Q30" s="73">
        <f t="shared" si="8"/>
        <v>9.5</v>
      </c>
      <c r="R30" s="79"/>
      <c r="S30" s="75">
        <v>37.880000000000003</v>
      </c>
      <c r="T30" s="73">
        <f t="shared" si="1"/>
        <v>10.522222222222222</v>
      </c>
      <c r="U30" s="80"/>
      <c r="V30" s="75">
        <v>48.76</v>
      </c>
      <c r="W30" s="73">
        <f t="shared" si="2"/>
        <v>13.544444444444444</v>
      </c>
      <c r="X30" s="19"/>
      <c r="Y30" s="16"/>
      <c r="Z30" s="16"/>
      <c r="AA30" s="16"/>
      <c r="AB30" s="20"/>
      <c r="AC30" s="137">
        <v>3.7289099999999995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81">
        <v>34.200000000000003</v>
      </c>
      <c r="Q31" s="73">
        <f t="shared" si="8"/>
        <v>9.5</v>
      </c>
      <c r="R31" s="79"/>
      <c r="S31" s="75">
        <v>37.880000000000003</v>
      </c>
      <c r="T31" s="73">
        <f t="shared" si="1"/>
        <v>10.522222222222222</v>
      </c>
      <c r="U31" s="80"/>
      <c r="V31" s="75">
        <v>48.76</v>
      </c>
      <c r="W31" s="73">
        <f t="shared" si="2"/>
        <v>13.544444444444444</v>
      </c>
      <c r="X31" s="19"/>
      <c r="Y31" s="16"/>
      <c r="Z31" s="16"/>
      <c r="AA31" s="16"/>
      <c r="AB31" s="20"/>
      <c r="AC31" s="137">
        <v>3.0254699999999999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81">
        <v>34.200000000000003</v>
      </c>
      <c r="Q32" s="73">
        <f t="shared" si="8"/>
        <v>9.5</v>
      </c>
      <c r="R32" s="79"/>
      <c r="S32" s="75">
        <v>37.880000000000003</v>
      </c>
      <c r="T32" s="73">
        <f t="shared" si="1"/>
        <v>10.522222222222222</v>
      </c>
      <c r="U32" s="80"/>
      <c r="V32" s="75">
        <v>48.76</v>
      </c>
      <c r="W32" s="73">
        <f t="shared" si="2"/>
        <v>13.544444444444444</v>
      </c>
      <c r="X32" s="19"/>
      <c r="Y32" s="16"/>
      <c r="Z32" s="16"/>
      <c r="AA32" s="16"/>
      <c r="AB32" s="20"/>
      <c r="AC32" s="137">
        <v>5.8444200000000004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81">
        <v>34.200000000000003</v>
      </c>
      <c r="Q33" s="73">
        <f t="shared" si="8"/>
        <v>9.5</v>
      </c>
      <c r="R33" s="79"/>
      <c r="S33" s="75">
        <v>37.880000000000003</v>
      </c>
      <c r="T33" s="73">
        <f t="shared" si="1"/>
        <v>10.522222222222222</v>
      </c>
      <c r="U33" s="80"/>
      <c r="V33" s="75">
        <v>48.76</v>
      </c>
      <c r="W33" s="73">
        <f t="shared" si="2"/>
        <v>13.544444444444444</v>
      </c>
      <c r="X33" s="19"/>
      <c r="Y33" s="16"/>
      <c r="Z33" s="16"/>
      <c r="AA33" s="16"/>
      <c r="AB33" s="20"/>
      <c r="AC33" s="137">
        <v>5.0045800000000007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5">
        <v>91.406899999999993</v>
      </c>
      <c r="C34" s="55">
        <v>3.9977999999999998</v>
      </c>
      <c r="D34" s="55">
        <v>0.89590000000000003</v>
      </c>
      <c r="E34" s="55">
        <v>9.0800000000000006E-2</v>
      </c>
      <c r="F34" s="55">
        <v>0.13669999999999999</v>
      </c>
      <c r="G34" s="55">
        <v>2.8999999999999998E-3</v>
      </c>
      <c r="H34" s="55">
        <v>2.58E-2</v>
      </c>
      <c r="I34" s="55">
        <v>2.0400000000000001E-2</v>
      </c>
      <c r="J34" s="55">
        <v>3.61E-2</v>
      </c>
      <c r="K34" s="55">
        <v>1.21E-2</v>
      </c>
      <c r="L34" s="55">
        <v>3.0263</v>
      </c>
      <c r="M34" s="55">
        <v>0.3483</v>
      </c>
      <c r="N34" s="56">
        <v>0.72760000000000002</v>
      </c>
      <c r="O34" s="57"/>
      <c r="P34" s="53">
        <v>34.08</v>
      </c>
      <c r="Q34" s="45">
        <f t="shared" si="8"/>
        <v>9.4666666666666668</v>
      </c>
      <c r="R34" s="58"/>
      <c r="S34" s="53">
        <v>37.75</v>
      </c>
      <c r="T34" s="45">
        <f t="shared" si="1"/>
        <v>10.486111111111111</v>
      </c>
      <c r="U34" s="59"/>
      <c r="V34" s="53">
        <v>48.57</v>
      </c>
      <c r="W34" s="45">
        <f t="shared" si="2"/>
        <v>13.491666666666667</v>
      </c>
      <c r="X34" s="60"/>
      <c r="Y34" s="46"/>
      <c r="Z34" s="16">
        <v>0.1</v>
      </c>
      <c r="AA34" s="16">
        <v>8</v>
      </c>
      <c r="AB34" s="41" t="s">
        <v>50</v>
      </c>
      <c r="AC34" s="137">
        <v>4.8761000000000001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6"/>
      <c r="O35" s="15"/>
      <c r="P35" s="75">
        <v>34.08</v>
      </c>
      <c r="Q35" s="73">
        <f t="shared" si="8"/>
        <v>9.4666666666666668</v>
      </c>
      <c r="R35" s="79"/>
      <c r="S35" s="75">
        <v>37.75</v>
      </c>
      <c r="T35" s="73">
        <f t="shared" si="1"/>
        <v>10.486111111111111</v>
      </c>
      <c r="U35" s="80"/>
      <c r="V35" s="75">
        <v>48.57</v>
      </c>
      <c r="W35" s="73">
        <f t="shared" si="2"/>
        <v>13.491666666666667</v>
      </c>
      <c r="X35" s="19"/>
      <c r="Y35" s="16"/>
      <c r="Z35" s="16"/>
      <c r="AA35" s="16"/>
      <c r="AB35" s="20"/>
      <c r="AC35" s="137">
        <v>5.7602099999999998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75">
        <v>34.08</v>
      </c>
      <c r="Q36" s="73">
        <f t="shared" si="8"/>
        <v>9.4666666666666668</v>
      </c>
      <c r="R36" s="79"/>
      <c r="S36" s="75">
        <v>37.75</v>
      </c>
      <c r="T36" s="73">
        <f t="shared" si="1"/>
        <v>10.486111111111111</v>
      </c>
      <c r="U36" s="80"/>
      <c r="V36" s="75">
        <v>48.57</v>
      </c>
      <c r="W36" s="73">
        <f t="shared" si="2"/>
        <v>13.491666666666667</v>
      </c>
      <c r="X36" s="19"/>
      <c r="Y36" s="16"/>
      <c r="Z36" s="16"/>
      <c r="AA36" s="16"/>
      <c r="AB36" s="20"/>
      <c r="AC36" s="137">
        <v>5.0253999999999994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75">
        <v>34.08</v>
      </c>
      <c r="Q37" s="73">
        <f t="shared" si="8"/>
        <v>9.4666666666666668</v>
      </c>
      <c r="R37" s="79"/>
      <c r="S37" s="75">
        <v>37.75</v>
      </c>
      <c r="T37" s="73">
        <f t="shared" si="1"/>
        <v>10.486111111111111</v>
      </c>
      <c r="U37" s="80"/>
      <c r="V37" s="75">
        <v>48.57</v>
      </c>
      <c r="W37" s="73">
        <f t="shared" si="2"/>
        <v>13.491666666666667</v>
      </c>
      <c r="X37" s="19"/>
      <c r="Y37" s="16"/>
      <c r="Z37" s="16"/>
      <c r="AA37" s="16"/>
      <c r="AB37" s="20"/>
      <c r="AC37" s="137">
        <v>3.1891899999999995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/>
      <c r="O38" s="15"/>
      <c r="P38" s="75">
        <v>34.08</v>
      </c>
      <c r="Q38" s="73">
        <f t="shared" si="8"/>
        <v>9.4666666666666668</v>
      </c>
      <c r="R38" s="79"/>
      <c r="S38" s="75">
        <v>37.75</v>
      </c>
      <c r="T38" s="73">
        <f t="shared" si="1"/>
        <v>10.486111111111111</v>
      </c>
      <c r="U38" s="80"/>
      <c r="V38" s="75">
        <v>48.57</v>
      </c>
      <c r="W38" s="73">
        <f t="shared" si="2"/>
        <v>13.491666666666667</v>
      </c>
      <c r="X38" s="19"/>
      <c r="Y38" s="16"/>
      <c r="Z38" s="16"/>
      <c r="AA38" s="16"/>
      <c r="AB38" s="20"/>
      <c r="AC38" s="137">
        <v>4.2097700000000007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75">
        <v>34.08</v>
      </c>
      <c r="Q39" s="73">
        <f t="shared" si="8"/>
        <v>9.4666666666666668</v>
      </c>
      <c r="R39" s="79"/>
      <c r="S39" s="75">
        <v>37.75</v>
      </c>
      <c r="T39" s="73">
        <f t="shared" si="1"/>
        <v>10.486111111111111</v>
      </c>
      <c r="U39" s="80"/>
      <c r="V39" s="75">
        <v>48.57</v>
      </c>
      <c r="W39" s="73">
        <f t="shared" si="2"/>
        <v>13.491666666666667</v>
      </c>
      <c r="X39" s="19"/>
      <c r="Y39" s="16"/>
      <c r="Z39" s="16"/>
      <c r="AA39" s="16"/>
      <c r="AB39" s="20"/>
      <c r="AC39" s="137">
        <v>5.7800600000000006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/>
      <c r="O40" s="15"/>
      <c r="P40" s="75">
        <v>34.08</v>
      </c>
      <c r="Q40" s="73">
        <f t="shared" si="8"/>
        <v>9.4666666666666668</v>
      </c>
      <c r="R40" s="79"/>
      <c r="S40" s="75">
        <v>37.75</v>
      </c>
      <c r="T40" s="73">
        <f t="shared" si="1"/>
        <v>10.486111111111111</v>
      </c>
      <c r="U40" s="80"/>
      <c r="V40" s="75">
        <v>48.57</v>
      </c>
      <c r="W40" s="73">
        <f t="shared" si="2"/>
        <v>13.491666666666667</v>
      </c>
      <c r="X40" s="19"/>
      <c r="Y40" s="16"/>
      <c r="Z40" s="16"/>
      <c r="AA40" s="16"/>
      <c r="AB40" s="20"/>
      <c r="AC40" s="137">
        <v>5.9974599999999993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1"/>
      <c r="C41" s="9"/>
      <c r="D41" s="9"/>
      <c r="E41" s="9"/>
      <c r="F41" s="9"/>
      <c r="G41" s="9"/>
      <c r="H41" s="9"/>
      <c r="I41" s="9"/>
      <c r="J41" s="9"/>
      <c r="K41" s="9"/>
      <c r="L41" s="9"/>
      <c r="M41" s="28"/>
      <c r="N41" s="26"/>
      <c r="O41" s="15"/>
      <c r="P41" s="75">
        <v>34.08</v>
      </c>
      <c r="Q41" s="73">
        <f t="shared" si="8"/>
        <v>9.4666666666666668</v>
      </c>
      <c r="R41" s="79"/>
      <c r="S41" s="75">
        <v>37.75</v>
      </c>
      <c r="T41" s="73">
        <f t="shared" si="1"/>
        <v>10.486111111111111</v>
      </c>
      <c r="U41" s="80"/>
      <c r="V41" s="75">
        <v>48.57</v>
      </c>
      <c r="W41" s="73">
        <f t="shared" si="2"/>
        <v>13.491666666666667</v>
      </c>
      <c r="X41" s="19"/>
      <c r="Y41" s="16"/>
      <c r="Z41" s="16"/>
      <c r="AA41" s="16"/>
      <c r="AB41" s="20"/>
      <c r="AC41" s="137">
        <v>6.2516499999999997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2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5"/>
      <c r="AB42" s="36"/>
      <c r="AC42" s="37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29" t="s">
        <v>24</v>
      </c>
      <c r="B43" s="129"/>
      <c r="C43" s="129"/>
      <c r="D43" s="129"/>
      <c r="E43" s="129"/>
      <c r="F43" s="129"/>
      <c r="G43" s="129"/>
      <c r="H43" s="130"/>
      <c r="I43" s="131" t="s">
        <v>22</v>
      </c>
      <c r="J43" s="132"/>
      <c r="K43" s="33">
        <v>0</v>
      </c>
      <c r="L43" s="133" t="s">
        <v>23</v>
      </c>
      <c r="M43" s="134"/>
      <c r="N43" s="34">
        <v>0</v>
      </c>
      <c r="O43" s="135">
        <f>SUMPRODUCT(O12:O42,AC12:AC42)/SUM(AC12:AC42)</f>
        <v>0</v>
      </c>
      <c r="P43" s="125">
        <f>SUMPRODUCT(P12:P42,AC12:AC42)/SUM(AC12:AC42)</f>
        <v>34.186684810471235</v>
      </c>
      <c r="Q43" s="123">
        <f>SUMPRODUCT(Q12:Q42,AC12:AC42)/SUM(AC12:AC42)</f>
        <v>9.496301336242011</v>
      </c>
      <c r="R43" s="125">
        <f>SUMPRODUCT(R12:R42,AC12:AC42)/SUM(AC12:AC42)</f>
        <v>0</v>
      </c>
      <c r="S43" s="125">
        <f>SUMPRODUCT(S12:S42,AC12:AC42)/SUM(AC12:AC42)</f>
        <v>37.864258147938152</v>
      </c>
      <c r="T43" s="127">
        <f>SUMPRODUCT(T12:T42,AC12:AC42)/SUM(AC12:AC42)</f>
        <v>10.517849485538374</v>
      </c>
      <c r="U43" s="17"/>
      <c r="V43" s="8"/>
      <c r="W43" s="8"/>
      <c r="X43" s="8"/>
      <c r="Y43" s="8"/>
      <c r="Z43" s="8"/>
      <c r="AA43" s="116" t="s">
        <v>45</v>
      </c>
      <c r="AB43" s="117"/>
      <c r="AC43" s="139">
        <v>143.91499999999999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18" t="s">
        <v>3</v>
      </c>
      <c r="I44" s="119"/>
      <c r="J44" s="119"/>
      <c r="K44" s="119"/>
      <c r="L44" s="119"/>
      <c r="M44" s="119"/>
      <c r="N44" s="120"/>
      <c r="O44" s="136"/>
      <c r="P44" s="126"/>
      <c r="Q44" s="124"/>
      <c r="R44" s="126"/>
      <c r="S44" s="126"/>
      <c r="T44" s="128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42" t="s">
        <v>52</v>
      </c>
      <c r="S46" s="42"/>
      <c r="T46" s="42"/>
      <c r="U46" s="42"/>
      <c r="V46" s="42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42" t="s">
        <v>57</v>
      </c>
      <c r="S48" s="42"/>
      <c r="T48" s="42"/>
      <c r="U48" s="42"/>
      <c r="V48" s="42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42" t="s">
        <v>56</v>
      </c>
      <c r="S50" s="42"/>
      <c r="T50" s="42"/>
      <c r="U50" s="42"/>
      <c r="V50" s="42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U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>
      <selection activeCell="AA32" sqref="AA3:AA32"/>
    </sheetView>
  </sheetViews>
  <sheetFormatPr defaultRowHeight="15" x14ac:dyDescent="0.25"/>
  <cols>
    <col min="3" max="7" width="0" hidden="1" customWidth="1"/>
    <col min="9" max="13" width="0" hidden="1" customWidth="1"/>
    <col min="15" max="18" width="0" hidden="1" customWidth="1"/>
    <col min="21" max="21" width="0" hidden="1" customWidth="1"/>
    <col min="23" max="26" width="0" hidden="1" customWidth="1"/>
  </cols>
  <sheetData>
    <row r="1" spans="1:27" x14ac:dyDescent="0.25">
      <c r="A1" t="s">
        <v>62</v>
      </c>
      <c r="G1" t="s">
        <v>72</v>
      </c>
      <c r="M1" t="s">
        <v>73</v>
      </c>
      <c r="U1" t="s">
        <v>74</v>
      </c>
    </row>
    <row r="2" spans="1:27" x14ac:dyDescent="0.25">
      <c r="A2" t="s">
        <v>63</v>
      </c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U2" t="s">
        <v>63</v>
      </c>
      <c r="V2" t="s">
        <v>64</v>
      </c>
      <c r="W2" t="s">
        <v>75</v>
      </c>
      <c r="X2" t="s">
        <v>66</v>
      </c>
      <c r="Y2" t="s">
        <v>67</v>
      </c>
      <c r="Z2" t="s">
        <v>68</v>
      </c>
    </row>
    <row r="3" spans="1:27" x14ac:dyDescent="0.25">
      <c r="A3">
        <v>1</v>
      </c>
      <c r="B3">
        <v>921.29</v>
      </c>
      <c r="C3">
        <v>8.2479999999999993</v>
      </c>
      <c r="D3">
        <v>6.18</v>
      </c>
      <c r="E3">
        <v>0.64</v>
      </c>
      <c r="F3" t="s">
        <v>69</v>
      </c>
      <c r="G3">
        <v>1</v>
      </c>
      <c r="H3">
        <v>2485.9699999999998</v>
      </c>
      <c r="I3">
        <v>118.26300000000001</v>
      </c>
      <c r="J3">
        <v>5.99</v>
      </c>
      <c r="K3">
        <v>0.61</v>
      </c>
      <c r="L3" t="s">
        <v>69</v>
      </c>
      <c r="M3">
        <v>1</v>
      </c>
      <c r="N3">
        <v>2922.46</v>
      </c>
      <c r="O3">
        <v>49.622999999999998</v>
      </c>
      <c r="P3">
        <v>25.48</v>
      </c>
      <c r="Q3">
        <v>5.07</v>
      </c>
      <c r="R3" t="s">
        <v>69</v>
      </c>
      <c r="S3">
        <f>B3+H3+N3</f>
        <v>6329.7199999999993</v>
      </c>
      <c r="U3">
        <v>1</v>
      </c>
      <c r="V3">
        <v>792.26</v>
      </c>
      <c r="W3">
        <v>137</v>
      </c>
      <c r="X3">
        <v>5.94</v>
      </c>
      <c r="Y3">
        <v>20.53</v>
      </c>
      <c r="AA3">
        <f>S3-V3</f>
        <v>5537.4599999999991</v>
      </c>
    </row>
    <row r="4" spans="1:27" x14ac:dyDescent="0.25">
      <c r="A4">
        <v>2</v>
      </c>
      <c r="B4">
        <v>1001.82</v>
      </c>
      <c r="C4">
        <v>9.1649999999999991</v>
      </c>
      <c r="D4">
        <v>6.17</v>
      </c>
      <c r="E4">
        <v>-0.04</v>
      </c>
      <c r="F4" t="s">
        <v>69</v>
      </c>
      <c r="G4">
        <v>2</v>
      </c>
      <c r="H4">
        <v>2327.94</v>
      </c>
      <c r="I4">
        <v>108.562</v>
      </c>
      <c r="J4">
        <v>6</v>
      </c>
      <c r="K4">
        <v>-0.02</v>
      </c>
      <c r="L4" t="s">
        <v>69</v>
      </c>
      <c r="M4">
        <v>2</v>
      </c>
      <c r="N4">
        <v>2416.2399999999998</v>
      </c>
      <c r="O4">
        <v>32.350999999999999</v>
      </c>
      <c r="P4">
        <v>25.49</v>
      </c>
      <c r="Q4">
        <v>4.54</v>
      </c>
      <c r="R4" t="s">
        <v>69</v>
      </c>
      <c r="S4">
        <f t="shared" ref="S4:S32" si="0">B4+H4+N4</f>
        <v>5746</v>
      </c>
      <c r="U4">
        <v>2</v>
      </c>
      <c r="V4">
        <v>819.55</v>
      </c>
      <c r="W4">
        <v>141</v>
      </c>
      <c r="X4">
        <v>5.95</v>
      </c>
      <c r="Y4">
        <v>19.68</v>
      </c>
      <c r="AA4">
        <f t="shared" ref="AA4:AA32" si="1">S4-V4</f>
        <v>4926.45</v>
      </c>
    </row>
    <row r="5" spans="1:27" x14ac:dyDescent="0.25">
      <c r="A5">
        <v>3</v>
      </c>
      <c r="B5">
        <v>951.12</v>
      </c>
      <c r="C5">
        <v>8.6370000000000005</v>
      </c>
      <c r="D5">
        <v>6.38</v>
      </c>
      <c r="E5">
        <v>4.37</v>
      </c>
      <c r="F5" t="s">
        <v>69</v>
      </c>
      <c r="G5">
        <v>3</v>
      </c>
      <c r="H5">
        <v>2082.67</v>
      </c>
      <c r="I5">
        <v>94.543999999999997</v>
      </c>
      <c r="J5">
        <v>6.03</v>
      </c>
      <c r="K5">
        <v>4.55</v>
      </c>
      <c r="L5" t="s">
        <v>69</v>
      </c>
      <c r="M5">
        <v>3</v>
      </c>
      <c r="N5">
        <v>2286.06</v>
      </c>
      <c r="O5">
        <v>29.937999999999999</v>
      </c>
      <c r="P5">
        <v>25.85</v>
      </c>
      <c r="Q5">
        <v>6.84</v>
      </c>
      <c r="R5" t="s">
        <v>69</v>
      </c>
      <c r="S5">
        <f t="shared" si="0"/>
        <v>5319.85</v>
      </c>
      <c r="U5">
        <v>3</v>
      </c>
      <c r="V5">
        <v>751.51</v>
      </c>
      <c r="W5">
        <v>129</v>
      </c>
      <c r="X5">
        <v>5.99</v>
      </c>
      <c r="Y5">
        <v>21.03</v>
      </c>
      <c r="AA5">
        <f t="shared" si="1"/>
        <v>4568.34</v>
      </c>
    </row>
    <row r="6" spans="1:27" x14ac:dyDescent="0.25">
      <c r="A6">
        <v>4</v>
      </c>
      <c r="B6">
        <v>836.41</v>
      </c>
      <c r="C6">
        <v>7.3</v>
      </c>
      <c r="D6">
        <v>6.34</v>
      </c>
      <c r="E6">
        <v>2.15</v>
      </c>
      <c r="F6" t="s">
        <v>70</v>
      </c>
      <c r="G6">
        <v>4</v>
      </c>
      <c r="H6">
        <v>2293.6</v>
      </c>
      <c r="I6">
        <v>108.01900000000001</v>
      </c>
      <c r="J6">
        <v>5.99</v>
      </c>
      <c r="K6">
        <v>2.16</v>
      </c>
      <c r="L6" t="s">
        <v>70</v>
      </c>
      <c r="M6">
        <v>4</v>
      </c>
      <c r="N6">
        <v>2779.64</v>
      </c>
      <c r="O6">
        <v>39.962000000000003</v>
      </c>
      <c r="P6">
        <v>25.1</v>
      </c>
      <c r="Q6">
        <v>5.56</v>
      </c>
      <c r="R6" t="s">
        <v>70</v>
      </c>
      <c r="S6">
        <f t="shared" si="0"/>
        <v>5909.65</v>
      </c>
      <c r="U6">
        <v>4</v>
      </c>
      <c r="V6">
        <v>769.5</v>
      </c>
      <c r="W6">
        <v>133</v>
      </c>
      <c r="X6">
        <v>5.94</v>
      </c>
      <c r="Y6">
        <v>20.49</v>
      </c>
      <c r="Z6" t="s">
        <v>76</v>
      </c>
      <c r="AA6">
        <f t="shared" si="1"/>
        <v>5140.1499999999996</v>
      </c>
    </row>
    <row r="7" spans="1:27" x14ac:dyDescent="0.25">
      <c r="A7">
        <v>5</v>
      </c>
      <c r="B7">
        <v>718.21</v>
      </c>
      <c r="C7">
        <v>6.3209999999999997</v>
      </c>
      <c r="D7">
        <v>6.41</v>
      </c>
      <c r="E7">
        <v>0.73</v>
      </c>
      <c r="F7" t="s">
        <v>69</v>
      </c>
      <c r="G7">
        <v>5</v>
      </c>
      <c r="H7">
        <v>1488.08</v>
      </c>
      <c r="I7">
        <v>56.308</v>
      </c>
      <c r="J7">
        <v>6.06</v>
      </c>
      <c r="K7">
        <v>1.3</v>
      </c>
      <c r="L7" t="s">
        <v>69</v>
      </c>
      <c r="M7">
        <v>5</v>
      </c>
      <c r="N7">
        <v>3418.2</v>
      </c>
      <c r="O7">
        <v>53.49</v>
      </c>
      <c r="P7">
        <v>24.23</v>
      </c>
      <c r="Q7">
        <v>6.1</v>
      </c>
      <c r="R7" t="s">
        <v>69</v>
      </c>
      <c r="S7">
        <f t="shared" si="0"/>
        <v>5624.49</v>
      </c>
      <c r="U7">
        <v>5</v>
      </c>
      <c r="V7">
        <v>758.29</v>
      </c>
      <c r="W7">
        <v>129</v>
      </c>
      <c r="X7">
        <v>6.03</v>
      </c>
      <c r="Y7">
        <v>20.350000000000001</v>
      </c>
      <c r="AA7">
        <f t="shared" si="1"/>
        <v>4866.2</v>
      </c>
    </row>
    <row r="8" spans="1:27" x14ac:dyDescent="0.25">
      <c r="A8">
        <v>6</v>
      </c>
      <c r="B8">
        <v>454.36</v>
      </c>
      <c r="C8">
        <v>4.1589999999999998</v>
      </c>
      <c r="D8">
        <v>6.46</v>
      </c>
      <c r="E8">
        <v>6.9</v>
      </c>
      <c r="F8" t="s">
        <v>69</v>
      </c>
      <c r="G8">
        <v>6</v>
      </c>
      <c r="H8">
        <v>1221.6400000000001</v>
      </c>
      <c r="I8">
        <v>40.98</v>
      </c>
      <c r="J8">
        <v>6.07</v>
      </c>
      <c r="K8">
        <v>6.71</v>
      </c>
      <c r="L8" t="s">
        <v>69</v>
      </c>
      <c r="M8">
        <v>6</v>
      </c>
      <c r="N8">
        <v>1830.33</v>
      </c>
      <c r="O8">
        <v>22.148</v>
      </c>
      <c r="P8">
        <v>25.3</v>
      </c>
      <c r="Q8">
        <v>7.1</v>
      </c>
      <c r="R8" t="s">
        <v>69</v>
      </c>
      <c r="S8">
        <f t="shared" si="0"/>
        <v>3506.33</v>
      </c>
      <c r="U8">
        <v>6</v>
      </c>
      <c r="V8">
        <v>770.23</v>
      </c>
      <c r="W8">
        <v>131</v>
      </c>
      <c r="X8">
        <v>6.04</v>
      </c>
      <c r="Y8">
        <v>21.11</v>
      </c>
      <c r="AA8">
        <f t="shared" si="1"/>
        <v>2736.1</v>
      </c>
    </row>
    <row r="9" spans="1:27" x14ac:dyDescent="0.25">
      <c r="A9">
        <v>7</v>
      </c>
      <c r="B9">
        <v>929.4</v>
      </c>
      <c r="C9">
        <v>8.3800000000000008</v>
      </c>
      <c r="D9">
        <v>6.57</v>
      </c>
      <c r="E9">
        <v>13.18</v>
      </c>
      <c r="F9" t="s">
        <v>69</v>
      </c>
      <c r="G9">
        <v>7</v>
      </c>
      <c r="H9">
        <v>1382.01</v>
      </c>
      <c r="I9">
        <v>80.025000000000006</v>
      </c>
      <c r="J9">
        <v>6.23</v>
      </c>
      <c r="K9">
        <v>13.27</v>
      </c>
      <c r="L9" t="s">
        <v>69</v>
      </c>
      <c r="M9">
        <v>7</v>
      </c>
      <c r="N9">
        <v>2086.19</v>
      </c>
      <c r="O9">
        <v>29.457000000000001</v>
      </c>
      <c r="P9">
        <v>25.11</v>
      </c>
      <c r="Q9">
        <v>12.07</v>
      </c>
      <c r="R9" t="s">
        <v>69</v>
      </c>
      <c r="S9">
        <f t="shared" si="0"/>
        <v>4397.6000000000004</v>
      </c>
      <c r="U9">
        <v>7</v>
      </c>
      <c r="V9">
        <v>151.66</v>
      </c>
      <c r="W9">
        <v>26</v>
      </c>
      <c r="X9">
        <v>6.19</v>
      </c>
      <c r="Y9">
        <v>22.1</v>
      </c>
      <c r="Z9" t="s">
        <v>69</v>
      </c>
      <c r="AA9">
        <f t="shared" si="1"/>
        <v>4245.9400000000005</v>
      </c>
    </row>
    <row r="10" spans="1:27" x14ac:dyDescent="0.25">
      <c r="A10">
        <v>8</v>
      </c>
      <c r="B10">
        <v>858.79</v>
      </c>
      <c r="C10">
        <v>7.4740000000000002</v>
      </c>
      <c r="D10">
        <v>6.67</v>
      </c>
      <c r="E10">
        <v>11.6</v>
      </c>
      <c r="F10" t="s">
        <v>69</v>
      </c>
      <c r="G10">
        <v>8</v>
      </c>
      <c r="H10">
        <v>2159.6</v>
      </c>
      <c r="I10">
        <v>130.67699999999999</v>
      </c>
      <c r="J10">
        <v>6.17</v>
      </c>
      <c r="K10">
        <v>11.33</v>
      </c>
      <c r="L10" t="s">
        <v>69</v>
      </c>
      <c r="M10">
        <v>8</v>
      </c>
      <c r="N10">
        <v>2867.01</v>
      </c>
      <c r="O10">
        <v>42.975999999999999</v>
      </c>
      <c r="P10">
        <v>25.68</v>
      </c>
      <c r="Q10">
        <v>11.69</v>
      </c>
      <c r="R10" t="s">
        <v>69</v>
      </c>
      <c r="S10">
        <f t="shared" si="0"/>
        <v>5885.4</v>
      </c>
      <c r="U10">
        <v>8</v>
      </c>
      <c r="V10">
        <v>23.76</v>
      </c>
      <c r="W10">
        <v>4</v>
      </c>
      <c r="X10">
        <v>6.13</v>
      </c>
      <c r="Y10">
        <v>20.3</v>
      </c>
      <c r="Z10" t="s">
        <v>69</v>
      </c>
      <c r="AA10">
        <f t="shared" si="1"/>
        <v>5861.6399999999994</v>
      </c>
    </row>
    <row r="11" spans="1:27" x14ac:dyDescent="0.25">
      <c r="A11">
        <v>9</v>
      </c>
      <c r="B11">
        <v>1018.07</v>
      </c>
      <c r="C11">
        <v>9.26</v>
      </c>
      <c r="D11">
        <v>6.48</v>
      </c>
      <c r="E11">
        <v>13.49</v>
      </c>
      <c r="F11" t="s">
        <v>69</v>
      </c>
      <c r="G11">
        <v>9</v>
      </c>
      <c r="H11">
        <v>1981.51</v>
      </c>
      <c r="I11">
        <v>104.58799999999999</v>
      </c>
      <c r="J11">
        <v>6.24</v>
      </c>
      <c r="K11">
        <v>13.11</v>
      </c>
      <c r="L11" t="s">
        <v>69</v>
      </c>
      <c r="M11">
        <v>9</v>
      </c>
      <c r="N11">
        <v>2538.42</v>
      </c>
      <c r="O11">
        <v>37.042999999999999</v>
      </c>
      <c r="P11">
        <v>25.73</v>
      </c>
      <c r="Q11">
        <v>12.59</v>
      </c>
      <c r="R11" t="s">
        <v>69</v>
      </c>
      <c r="S11">
        <f t="shared" si="0"/>
        <v>5538</v>
      </c>
      <c r="U11">
        <v>9</v>
      </c>
      <c r="V11">
        <v>0</v>
      </c>
      <c r="W11">
        <v>0</v>
      </c>
      <c r="X11">
        <v>6.2</v>
      </c>
      <c r="Y11">
        <v>19.29</v>
      </c>
      <c r="Z11" t="s">
        <v>69</v>
      </c>
      <c r="AA11">
        <f t="shared" si="1"/>
        <v>5538</v>
      </c>
    </row>
    <row r="12" spans="1:27" x14ac:dyDescent="0.25">
      <c r="A12">
        <v>10</v>
      </c>
      <c r="B12">
        <v>1054.29</v>
      </c>
      <c r="C12">
        <v>9.75</v>
      </c>
      <c r="D12">
        <v>6.45</v>
      </c>
      <c r="E12">
        <v>10.3</v>
      </c>
      <c r="F12" t="s">
        <v>70</v>
      </c>
      <c r="G12">
        <v>10</v>
      </c>
      <c r="H12">
        <v>2470.02</v>
      </c>
      <c r="I12">
        <v>130.173</v>
      </c>
      <c r="J12">
        <v>6.15</v>
      </c>
      <c r="K12">
        <v>9.6300000000000008</v>
      </c>
      <c r="L12" t="s">
        <v>70</v>
      </c>
      <c r="M12">
        <v>10</v>
      </c>
      <c r="N12">
        <v>2159.0700000000002</v>
      </c>
      <c r="O12">
        <v>28.876000000000001</v>
      </c>
      <c r="P12">
        <v>26.05</v>
      </c>
      <c r="Q12">
        <v>10.130000000000001</v>
      </c>
      <c r="R12" t="s">
        <v>70</v>
      </c>
      <c r="S12">
        <f t="shared" si="0"/>
        <v>5683.38</v>
      </c>
      <c r="U12">
        <v>10</v>
      </c>
      <c r="V12">
        <v>308.58999999999997</v>
      </c>
      <c r="W12">
        <v>52</v>
      </c>
      <c r="X12">
        <v>6.1</v>
      </c>
      <c r="Y12">
        <v>18.3</v>
      </c>
      <c r="Z12" t="s">
        <v>76</v>
      </c>
      <c r="AA12">
        <f t="shared" si="1"/>
        <v>5374.79</v>
      </c>
    </row>
    <row r="13" spans="1:27" x14ac:dyDescent="0.25">
      <c r="A13">
        <v>11</v>
      </c>
      <c r="B13">
        <v>817.33</v>
      </c>
      <c r="C13">
        <v>7.2949999999999999</v>
      </c>
      <c r="D13">
        <v>6.37</v>
      </c>
      <c r="E13">
        <v>2.12</v>
      </c>
      <c r="F13" t="s">
        <v>69</v>
      </c>
      <c r="G13">
        <v>11</v>
      </c>
      <c r="H13">
        <v>2444.02</v>
      </c>
      <c r="I13">
        <v>112.151</v>
      </c>
      <c r="J13">
        <v>6</v>
      </c>
      <c r="K13">
        <v>2.12</v>
      </c>
      <c r="L13" t="s">
        <v>69</v>
      </c>
      <c r="M13">
        <v>11</v>
      </c>
      <c r="N13">
        <v>3615.47</v>
      </c>
      <c r="O13">
        <v>53.606000000000002</v>
      </c>
      <c r="P13">
        <v>25.55</v>
      </c>
      <c r="Q13">
        <v>6.13</v>
      </c>
      <c r="R13" t="s">
        <v>69</v>
      </c>
      <c r="S13">
        <f t="shared" si="0"/>
        <v>6876.82</v>
      </c>
      <c r="U13">
        <v>11</v>
      </c>
      <c r="V13">
        <v>812.93</v>
      </c>
      <c r="W13">
        <v>140</v>
      </c>
      <c r="X13">
        <v>5.95</v>
      </c>
      <c r="Y13">
        <v>19.47</v>
      </c>
      <c r="AA13">
        <f t="shared" si="1"/>
        <v>6063.8899999999994</v>
      </c>
    </row>
    <row r="14" spans="1:27" x14ac:dyDescent="0.25">
      <c r="A14">
        <v>12</v>
      </c>
      <c r="B14">
        <v>461.21</v>
      </c>
      <c r="C14">
        <v>4.194</v>
      </c>
      <c r="D14">
        <v>6.44</v>
      </c>
      <c r="E14">
        <v>1.28</v>
      </c>
      <c r="F14" t="s">
        <v>69</v>
      </c>
      <c r="G14">
        <v>12</v>
      </c>
      <c r="H14">
        <v>1538.14</v>
      </c>
      <c r="I14">
        <v>61.783999999999999</v>
      </c>
      <c r="J14">
        <v>6.06</v>
      </c>
      <c r="K14">
        <v>1.75</v>
      </c>
      <c r="L14" t="s">
        <v>69</v>
      </c>
      <c r="M14">
        <v>12</v>
      </c>
      <c r="N14">
        <v>2494.11</v>
      </c>
      <c r="O14">
        <v>36.488</v>
      </c>
      <c r="P14">
        <v>26.03</v>
      </c>
      <c r="Q14">
        <v>5.53</v>
      </c>
      <c r="R14" t="s">
        <v>69</v>
      </c>
      <c r="S14">
        <f t="shared" si="0"/>
        <v>4493.46</v>
      </c>
      <c r="U14">
        <v>12</v>
      </c>
      <c r="V14">
        <v>679.38</v>
      </c>
      <c r="W14">
        <v>116</v>
      </c>
      <c r="X14">
        <v>6.03</v>
      </c>
      <c r="Y14">
        <v>20.51</v>
      </c>
      <c r="AA14">
        <f t="shared" si="1"/>
        <v>3814.08</v>
      </c>
    </row>
    <row r="15" spans="1:27" x14ac:dyDescent="0.25">
      <c r="A15">
        <v>13</v>
      </c>
      <c r="B15">
        <v>393.16</v>
      </c>
      <c r="C15">
        <v>3.41</v>
      </c>
      <c r="D15">
        <v>6.46</v>
      </c>
      <c r="E15">
        <v>4.68</v>
      </c>
      <c r="F15" t="s">
        <v>69</v>
      </c>
      <c r="G15">
        <v>13</v>
      </c>
      <c r="H15">
        <v>1497.54</v>
      </c>
      <c r="I15">
        <v>54.067</v>
      </c>
      <c r="J15">
        <v>6.03</v>
      </c>
      <c r="K15">
        <v>4.53</v>
      </c>
      <c r="L15" t="s">
        <v>69</v>
      </c>
      <c r="M15">
        <v>13</v>
      </c>
      <c r="N15">
        <v>1946.63</v>
      </c>
      <c r="O15">
        <v>25.29</v>
      </c>
      <c r="P15">
        <v>26.37</v>
      </c>
      <c r="Q15">
        <v>6.73</v>
      </c>
      <c r="R15" t="s">
        <v>69</v>
      </c>
      <c r="S15">
        <f t="shared" si="0"/>
        <v>3837.33</v>
      </c>
      <c r="U15">
        <v>13</v>
      </c>
      <c r="V15">
        <v>770.48</v>
      </c>
      <c r="W15">
        <v>132</v>
      </c>
      <c r="X15">
        <v>6</v>
      </c>
      <c r="Y15">
        <v>20.87</v>
      </c>
      <c r="Z15" t="s">
        <v>69</v>
      </c>
      <c r="AA15">
        <f t="shared" si="1"/>
        <v>3066.85</v>
      </c>
    </row>
    <row r="16" spans="1:27" x14ac:dyDescent="0.25">
      <c r="A16">
        <v>14</v>
      </c>
      <c r="B16">
        <v>883.11</v>
      </c>
      <c r="C16">
        <v>7.7290000000000001</v>
      </c>
      <c r="D16">
        <v>6.36</v>
      </c>
      <c r="E16">
        <v>2.62</v>
      </c>
      <c r="F16" t="s">
        <v>69</v>
      </c>
      <c r="G16">
        <v>14</v>
      </c>
      <c r="H16">
        <v>1484.56</v>
      </c>
      <c r="I16">
        <v>50.585999999999999</v>
      </c>
      <c r="J16">
        <v>5.99</v>
      </c>
      <c r="K16">
        <v>2.31</v>
      </c>
      <c r="L16" t="s">
        <v>69</v>
      </c>
      <c r="M16">
        <v>14</v>
      </c>
      <c r="N16">
        <v>2157.4699999999998</v>
      </c>
      <c r="O16">
        <v>26.119</v>
      </c>
      <c r="P16">
        <v>25.93</v>
      </c>
      <c r="Q16">
        <v>4.72</v>
      </c>
      <c r="R16" t="s">
        <v>69</v>
      </c>
      <c r="S16">
        <f t="shared" si="0"/>
        <v>4525.1399999999994</v>
      </c>
      <c r="U16">
        <v>14</v>
      </c>
      <c r="V16">
        <v>762.4</v>
      </c>
      <c r="W16">
        <v>132</v>
      </c>
      <c r="X16">
        <v>5.95</v>
      </c>
      <c r="Y16">
        <v>20.98</v>
      </c>
      <c r="AA16">
        <f t="shared" si="1"/>
        <v>3762.7399999999993</v>
      </c>
    </row>
    <row r="17" spans="1:27" x14ac:dyDescent="0.25">
      <c r="A17">
        <v>15</v>
      </c>
      <c r="B17">
        <v>1086.93</v>
      </c>
      <c r="C17">
        <v>9.9849999999999994</v>
      </c>
      <c r="D17">
        <v>6.35</v>
      </c>
      <c r="E17">
        <v>0.16</v>
      </c>
      <c r="F17" t="s">
        <v>69</v>
      </c>
      <c r="G17">
        <v>15</v>
      </c>
      <c r="H17">
        <v>2329.09</v>
      </c>
      <c r="I17">
        <v>106.566</v>
      </c>
      <c r="J17">
        <v>5.91</v>
      </c>
      <c r="K17">
        <v>-0.02</v>
      </c>
      <c r="L17" t="s">
        <v>69</v>
      </c>
      <c r="M17">
        <v>15</v>
      </c>
      <c r="N17">
        <v>3571.01</v>
      </c>
      <c r="O17">
        <v>54.113999999999997</v>
      </c>
      <c r="P17">
        <v>24.65</v>
      </c>
      <c r="Q17">
        <v>4.12</v>
      </c>
      <c r="R17" t="s">
        <v>69</v>
      </c>
      <c r="S17">
        <f t="shared" si="0"/>
        <v>6987.0300000000007</v>
      </c>
      <c r="U17">
        <v>15</v>
      </c>
      <c r="V17">
        <v>871.2</v>
      </c>
      <c r="W17">
        <v>154</v>
      </c>
      <c r="X17">
        <v>5.84</v>
      </c>
      <c r="Y17">
        <v>20.350000000000001</v>
      </c>
      <c r="Z17" t="s">
        <v>69</v>
      </c>
      <c r="AA17">
        <f t="shared" si="1"/>
        <v>6115.8300000000008</v>
      </c>
    </row>
    <row r="18" spans="1:27" x14ac:dyDescent="0.25">
      <c r="A18">
        <v>16</v>
      </c>
      <c r="B18">
        <v>765.68</v>
      </c>
      <c r="C18">
        <v>6.5039999999999996</v>
      </c>
      <c r="D18">
        <v>6.4</v>
      </c>
      <c r="E18">
        <v>-1.22</v>
      </c>
      <c r="F18" t="s">
        <v>70</v>
      </c>
      <c r="G18">
        <v>16</v>
      </c>
      <c r="H18">
        <v>2370.0100000000002</v>
      </c>
      <c r="I18">
        <v>106.06100000000001</v>
      </c>
      <c r="J18">
        <v>6</v>
      </c>
      <c r="K18">
        <v>-1.42</v>
      </c>
      <c r="L18" t="s">
        <v>70</v>
      </c>
      <c r="M18">
        <v>16</v>
      </c>
      <c r="N18">
        <v>2623.47</v>
      </c>
      <c r="O18">
        <v>33.932000000000002</v>
      </c>
      <c r="P18">
        <v>23.29</v>
      </c>
      <c r="Q18">
        <v>2.09</v>
      </c>
      <c r="R18" t="s">
        <v>70</v>
      </c>
      <c r="S18">
        <f t="shared" si="0"/>
        <v>5759.16</v>
      </c>
      <c r="U18">
        <v>16</v>
      </c>
      <c r="V18">
        <v>884.72</v>
      </c>
      <c r="W18">
        <v>152</v>
      </c>
      <c r="X18">
        <v>5.95</v>
      </c>
      <c r="Y18">
        <v>19.53</v>
      </c>
      <c r="Z18" t="s">
        <v>76</v>
      </c>
      <c r="AA18">
        <f t="shared" si="1"/>
        <v>4874.4399999999996</v>
      </c>
    </row>
    <row r="19" spans="1:27" x14ac:dyDescent="0.25">
      <c r="A19">
        <v>17</v>
      </c>
      <c r="B19">
        <v>943.74</v>
      </c>
      <c r="C19">
        <v>8.6129999999999995</v>
      </c>
      <c r="D19">
        <v>6.37</v>
      </c>
      <c r="E19">
        <v>-2.38</v>
      </c>
      <c r="F19" t="s">
        <v>69</v>
      </c>
      <c r="G19">
        <v>17</v>
      </c>
      <c r="H19">
        <v>2553.73</v>
      </c>
      <c r="I19">
        <v>120.702</v>
      </c>
      <c r="J19">
        <v>5.99</v>
      </c>
      <c r="K19">
        <v>-2.38</v>
      </c>
      <c r="L19" t="s">
        <v>69</v>
      </c>
      <c r="M19">
        <v>17</v>
      </c>
      <c r="N19">
        <v>2703.98</v>
      </c>
      <c r="O19">
        <v>36.427</v>
      </c>
      <c r="P19">
        <v>22.62</v>
      </c>
      <c r="Q19">
        <v>2.7</v>
      </c>
      <c r="R19" t="s">
        <v>69</v>
      </c>
      <c r="S19">
        <f t="shared" si="0"/>
        <v>6201.4500000000007</v>
      </c>
      <c r="U19">
        <v>17</v>
      </c>
      <c r="V19">
        <v>906.1</v>
      </c>
      <c r="W19">
        <v>156</v>
      </c>
      <c r="X19">
        <v>5.94</v>
      </c>
      <c r="Y19">
        <v>19.25</v>
      </c>
      <c r="Z19" t="s">
        <v>69</v>
      </c>
      <c r="AA19">
        <f t="shared" si="1"/>
        <v>5295.35</v>
      </c>
    </row>
    <row r="20" spans="1:27" x14ac:dyDescent="0.25">
      <c r="A20">
        <v>18</v>
      </c>
      <c r="B20">
        <v>1069.06</v>
      </c>
      <c r="C20">
        <v>9.4789999999999992</v>
      </c>
      <c r="D20">
        <v>6.44</v>
      </c>
      <c r="E20">
        <v>-2.2999999999999998</v>
      </c>
      <c r="F20" t="s">
        <v>69</v>
      </c>
      <c r="G20">
        <v>18</v>
      </c>
      <c r="H20">
        <v>2201.6999999999998</v>
      </c>
      <c r="I20">
        <v>100.297</v>
      </c>
      <c r="J20">
        <v>5.99</v>
      </c>
      <c r="K20">
        <v>-2.86</v>
      </c>
      <c r="L20" t="s">
        <v>69</v>
      </c>
      <c r="M20">
        <v>18</v>
      </c>
      <c r="N20">
        <v>3609.3</v>
      </c>
      <c r="O20">
        <v>56.512999999999998</v>
      </c>
      <c r="P20">
        <v>23.27</v>
      </c>
      <c r="Q20">
        <v>3.31</v>
      </c>
      <c r="R20" t="s">
        <v>69</v>
      </c>
      <c r="S20">
        <f t="shared" si="0"/>
        <v>6880.0599999999995</v>
      </c>
      <c r="U20">
        <v>18</v>
      </c>
      <c r="V20">
        <v>854.22</v>
      </c>
      <c r="W20">
        <v>147</v>
      </c>
      <c r="X20">
        <v>5.95</v>
      </c>
      <c r="Y20">
        <v>18.95</v>
      </c>
      <c r="AA20">
        <f t="shared" si="1"/>
        <v>6025.8399999999992</v>
      </c>
    </row>
    <row r="21" spans="1:27" x14ac:dyDescent="0.25">
      <c r="A21">
        <v>19</v>
      </c>
      <c r="B21">
        <v>748.9</v>
      </c>
      <c r="C21">
        <v>6.6470000000000002</v>
      </c>
      <c r="D21">
        <v>6.45</v>
      </c>
      <c r="E21">
        <v>-2.7</v>
      </c>
      <c r="F21" t="s">
        <v>69</v>
      </c>
      <c r="G21">
        <v>19</v>
      </c>
      <c r="H21">
        <v>1655.16</v>
      </c>
      <c r="I21">
        <v>53.125</v>
      </c>
      <c r="J21">
        <v>6.02</v>
      </c>
      <c r="K21">
        <v>-2.64</v>
      </c>
      <c r="L21" t="s">
        <v>69</v>
      </c>
      <c r="M21">
        <v>19</v>
      </c>
      <c r="N21">
        <v>2396.75</v>
      </c>
      <c r="O21">
        <v>31.495000000000001</v>
      </c>
      <c r="P21">
        <v>23.09</v>
      </c>
      <c r="Q21">
        <v>1.67</v>
      </c>
      <c r="R21" t="s">
        <v>69</v>
      </c>
      <c r="S21">
        <f t="shared" si="0"/>
        <v>4800.8099999999995</v>
      </c>
      <c r="U21">
        <v>19</v>
      </c>
      <c r="V21">
        <v>1071.9000000000001</v>
      </c>
      <c r="W21">
        <v>183</v>
      </c>
      <c r="X21">
        <v>5.99</v>
      </c>
      <c r="Y21">
        <v>19.21</v>
      </c>
      <c r="AA21">
        <f t="shared" si="1"/>
        <v>3728.9099999999994</v>
      </c>
    </row>
    <row r="22" spans="1:27" x14ac:dyDescent="0.25">
      <c r="A22">
        <v>20</v>
      </c>
      <c r="B22">
        <v>469.4</v>
      </c>
      <c r="C22">
        <v>4.0960000000000001</v>
      </c>
      <c r="D22">
        <v>6.46</v>
      </c>
      <c r="E22">
        <v>-1.62</v>
      </c>
      <c r="F22" t="s">
        <v>69</v>
      </c>
      <c r="G22">
        <v>20</v>
      </c>
      <c r="H22">
        <v>1376.97</v>
      </c>
      <c r="I22">
        <v>46.932000000000002</v>
      </c>
      <c r="J22">
        <v>6.01</v>
      </c>
      <c r="K22">
        <v>-2.19</v>
      </c>
      <c r="L22" t="s">
        <v>69</v>
      </c>
      <c r="M22">
        <v>20</v>
      </c>
      <c r="N22">
        <v>2054.19</v>
      </c>
      <c r="O22">
        <v>27.076000000000001</v>
      </c>
      <c r="P22">
        <v>22.98</v>
      </c>
      <c r="Q22">
        <v>1.37</v>
      </c>
      <c r="R22" t="s">
        <v>69</v>
      </c>
      <c r="S22">
        <f t="shared" si="0"/>
        <v>3900.56</v>
      </c>
      <c r="U22">
        <v>20</v>
      </c>
      <c r="V22">
        <v>875.09</v>
      </c>
      <c r="W22">
        <v>149</v>
      </c>
      <c r="X22">
        <v>5.97</v>
      </c>
      <c r="Y22">
        <v>18.149999999999999</v>
      </c>
      <c r="AA22">
        <f t="shared" si="1"/>
        <v>3025.47</v>
      </c>
    </row>
    <row r="23" spans="1:27" x14ac:dyDescent="0.25">
      <c r="A23">
        <v>21</v>
      </c>
      <c r="B23">
        <v>902.65</v>
      </c>
      <c r="C23">
        <v>8.2390000000000008</v>
      </c>
      <c r="D23">
        <v>6.48</v>
      </c>
      <c r="E23">
        <v>-3</v>
      </c>
      <c r="F23" t="s">
        <v>69</v>
      </c>
      <c r="G23">
        <v>21</v>
      </c>
      <c r="H23">
        <v>2606.4299999999998</v>
      </c>
      <c r="I23">
        <v>114.60299999999999</v>
      </c>
      <c r="J23">
        <v>5.99</v>
      </c>
      <c r="K23">
        <v>-3.49</v>
      </c>
      <c r="L23" t="s">
        <v>69</v>
      </c>
      <c r="M23">
        <v>21</v>
      </c>
      <c r="N23">
        <v>3433.67</v>
      </c>
      <c r="O23">
        <v>47.981999999999999</v>
      </c>
      <c r="P23">
        <v>22.36</v>
      </c>
      <c r="Q23">
        <v>2.25</v>
      </c>
      <c r="R23" t="s">
        <v>69</v>
      </c>
      <c r="S23">
        <f t="shared" si="0"/>
        <v>6942.75</v>
      </c>
      <c r="U23">
        <v>21</v>
      </c>
      <c r="V23">
        <v>1098.33</v>
      </c>
      <c r="W23">
        <v>188</v>
      </c>
      <c r="X23">
        <v>5.94</v>
      </c>
      <c r="Y23">
        <v>17.87</v>
      </c>
      <c r="Z23" t="s">
        <v>69</v>
      </c>
      <c r="AA23">
        <f t="shared" si="1"/>
        <v>5844.42</v>
      </c>
    </row>
    <row r="24" spans="1:27" x14ac:dyDescent="0.25">
      <c r="A24">
        <v>22</v>
      </c>
      <c r="B24">
        <v>1223.33</v>
      </c>
      <c r="C24">
        <v>11.428000000000001</v>
      </c>
      <c r="D24">
        <v>6.6</v>
      </c>
      <c r="E24">
        <v>-3.63</v>
      </c>
      <c r="F24" t="s">
        <v>69</v>
      </c>
      <c r="G24">
        <v>22</v>
      </c>
      <c r="H24">
        <v>2597.65</v>
      </c>
      <c r="I24">
        <v>108.999</v>
      </c>
      <c r="J24">
        <v>5.97</v>
      </c>
      <c r="K24">
        <v>-4.2</v>
      </c>
      <c r="L24" t="s">
        <v>69</v>
      </c>
      <c r="M24">
        <v>22</v>
      </c>
      <c r="N24">
        <v>2390.21</v>
      </c>
      <c r="O24">
        <v>28.849</v>
      </c>
      <c r="P24">
        <v>22.96</v>
      </c>
      <c r="Q24">
        <v>1.1100000000000001</v>
      </c>
      <c r="R24" t="s">
        <v>69</v>
      </c>
      <c r="S24">
        <f t="shared" si="0"/>
        <v>6211.1900000000005</v>
      </c>
      <c r="U24">
        <v>22</v>
      </c>
      <c r="V24">
        <v>1206.6099999999999</v>
      </c>
      <c r="W24">
        <v>207</v>
      </c>
      <c r="X24">
        <v>5.92</v>
      </c>
      <c r="Y24">
        <v>17.91</v>
      </c>
      <c r="AA24">
        <f t="shared" si="1"/>
        <v>5004.5800000000008</v>
      </c>
    </row>
    <row r="25" spans="1:27" x14ac:dyDescent="0.25">
      <c r="A25">
        <v>23</v>
      </c>
      <c r="B25">
        <v>882.01</v>
      </c>
      <c r="C25">
        <v>6.226</v>
      </c>
      <c r="D25">
        <v>6.32</v>
      </c>
      <c r="E25">
        <v>-4.91</v>
      </c>
      <c r="F25" t="s">
        <v>69</v>
      </c>
      <c r="G25">
        <v>23</v>
      </c>
      <c r="H25">
        <v>2593.9699999999998</v>
      </c>
      <c r="I25">
        <v>113.264</v>
      </c>
      <c r="J25">
        <v>5.96</v>
      </c>
      <c r="K25">
        <v>-5.24</v>
      </c>
      <c r="L25" t="s">
        <v>69</v>
      </c>
      <c r="M25">
        <v>23</v>
      </c>
      <c r="N25">
        <v>2410.5300000000002</v>
      </c>
      <c r="O25">
        <v>31.998999999999999</v>
      </c>
      <c r="P25">
        <v>24.48</v>
      </c>
      <c r="Q25">
        <v>0.67</v>
      </c>
      <c r="R25" t="s">
        <v>69</v>
      </c>
      <c r="S25">
        <f t="shared" si="0"/>
        <v>5886.51</v>
      </c>
      <c r="U25">
        <v>23</v>
      </c>
      <c r="V25">
        <v>1010.41</v>
      </c>
      <c r="W25">
        <v>174</v>
      </c>
      <c r="X25">
        <v>5.92</v>
      </c>
      <c r="Y25">
        <v>18.5</v>
      </c>
      <c r="AA25">
        <f t="shared" si="1"/>
        <v>4876.1000000000004</v>
      </c>
    </row>
    <row r="26" spans="1:27" x14ac:dyDescent="0.25">
      <c r="A26">
        <v>24</v>
      </c>
      <c r="B26">
        <v>856.14</v>
      </c>
      <c r="C26">
        <v>7.6319999999999997</v>
      </c>
      <c r="D26">
        <v>6.43</v>
      </c>
      <c r="E26">
        <v>-2.39</v>
      </c>
      <c r="F26" t="s">
        <v>70</v>
      </c>
      <c r="G26">
        <v>24</v>
      </c>
      <c r="H26">
        <v>2661.27</v>
      </c>
      <c r="I26">
        <v>123.408</v>
      </c>
      <c r="J26">
        <v>5.95</v>
      </c>
      <c r="K26">
        <v>-2</v>
      </c>
      <c r="L26" t="s">
        <v>70</v>
      </c>
      <c r="M26">
        <v>24</v>
      </c>
      <c r="N26">
        <v>3137.19</v>
      </c>
      <c r="O26">
        <v>48.970999999999997</v>
      </c>
      <c r="P26">
        <v>25.64</v>
      </c>
      <c r="Q26">
        <v>3.15</v>
      </c>
      <c r="R26" t="s">
        <v>70</v>
      </c>
      <c r="S26">
        <f t="shared" si="0"/>
        <v>6654.6</v>
      </c>
      <c r="U26">
        <v>24</v>
      </c>
      <c r="V26">
        <v>894.39</v>
      </c>
      <c r="W26">
        <v>154</v>
      </c>
      <c r="X26">
        <v>5.9</v>
      </c>
      <c r="Y26">
        <v>18.21</v>
      </c>
      <c r="Z26" t="s">
        <v>76</v>
      </c>
      <c r="AA26">
        <f t="shared" si="1"/>
        <v>5760.21</v>
      </c>
    </row>
    <row r="27" spans="1:27" x14ac:dyDescent="0.25">
      <c r="A27">
        <v>25</v>
      </c>
      <c r="B27">
        <v>786.55</v>
      </c>
      <c r="C27">
        <v>7.1719999999999997</v>
      </c>
      <c r="D27">
        <v>6.41</v>
      </c>
      <c r="E27">
        <v>-2.66</v>
      </c>
      <c r="F27" t="s">
        <v>69</v>
      </c>
      <c r="G27">
        <v>25</v>
      </c>
      <c r="H27">
        <v>2698.58</v>
      </c>
      <c r="I27">
        <v>120.517</v>
      </c>
      <c r="J27">
        <v>5.93</v>
      </c>
      <c r="K27">
        <v>-2.46</v>
      </c>
      <c r="L27" t="s">
        <v>69</v>
      </c>
      <c r="M27">
        <v>25</v>
      </c>
      <c r="N27">
        <v>2598.6999999999998</v>
      </c>
      <c r="O27">
        <v>35.795999999999999</v>
      </c>
      <c r="P27">
        <v>26.57</v>
      </c>
      <c r="Q27">
        <v>2.33</v>
      </c>
      <c r="R27" t="s">
        <v>69</v>
      </c>
      <c r="S27">
        <f t="shared" si="0"/>
        <v>6083.83</v>
      </c>
      <c r="U27">
        <v>25</v>
      </c>
      <c r="V27">
        <v>1058.43</v>
      </c>
      <c r="W27">
        <v>184</v>
      </c>
      <c r="X27">
        <v>5.87</v>
      </c>
      <c r="Y27">
        <v>17.78</v>
      </c>
      <c r="Z27" t="s">
        <v>69</v>
      </c>
      <c r="AA27">
        <f t="shared" si="1"/>
        <v>5025.3999999999996</v>
      </c>
    </row>
    <row r="28" spans="1:27" x14ac:dyDescent="0.25">
      <c r="A28">
        <v>26</v>
      </c>
      <c r="B28">
        <v>599.22</v>
      </c>
      <c r="C28">
        <v>5.5090000000000003</v>
      </c>
      <c r="D28">
        <v>6.38</v>
      </c>
      <c r="E28">
        <v>-0.59</v>
      </c>
      <c r="F28" t="s">
        <v>69</v>
      </c>
      <c r="G28">
        <v>26</v>
      </c>
      <c r="H28">
        <v>1473.17</v>
      </c>
      <c r="I28">
        <v>50.472999999999999</v>
      </c>
      <c r="J28">
        <v>5.94</v>
      </c>
      <c r="K28">
        <v>-0.75</v>
      </c>
      <c r="L28" t="s">
        <v>69</v>
      </c>
      <c r="M28">
        <v>26</v>
      </c>
      <c r="N28">
        <v>2045.85</v>
      </c>
      <c r="O28">
        <v>28.401</v>
      </c>
      <c r="P28">
        <v>27.75</v>
      </c>
      <c r="Q28">
        <v>2.27</v>
      </c>
      <c r="R28" t="s">
        <v>69</v>
      </c>
      <c r="S28">
        <f t="shared" si="0"/>
        <v>4118.24</v>
      </c>
      <c r="U28">
        <v>26</v>
      </c>
      <c r="V28">
        <v>929.05</v>
      </c>
      <c r="W28">
        <v>160</v>
      </c>
      <c r="X28">
        <v>5.91</v>
      </c>
      <c r="Y28">
        <v>18.09</v>
      </c>
      <c r="AA28">
        <f t="shared" si="1"/>
        <v>3189.1899999999996</v>
      </c>
    </row>
    <row r="29" spans="1:27" x14ac:dyDescent="0.25">
      <c r="A29">
        <v>27</v>
      </c>
      <c r="B29">
        <v>375.51</v>
      </c>
      <c r="C29">
        <v>3.3929999999999998</v>
      </c>
      <c r="D29">
        <v>6.34</v>
      </c>
      <c r="E29">
        <v>4.38</v>
      </c>
      <c r="F29" t="s">
        <v>69</v>
      </c>
      <c r="G29">
        <v>27</v>
      </c>
      <c r="H29">
        <v>1166.01</v>
      </c>
      <c r="I29">
        <v>38.201999999999998</v>
      </c>
      <c r="J29">
        <v>5.98</v>
      </c>
      <c r="K29">
        <v>4.2300000000000004</v>
      </c>
      <c r="L29" t="s">
        <v>69</v>
      </c>
      <c r="M29">
        <v>27</v>
      </c>
      <c r="N29">
        <v>2819.9</v>
      </c>
      <c r="O29">
        <v>40.125</v>
      </c>
      <c r="P29">
        <v>28.88</v>
      </c>
      <c r="Q29">
        <v>5.7</v>
      </c>
      <c r="R29" t="s">
        <v>69</v>
      </c>
      <c r="S29">
        <f t="shared" si="0"/>
        <v>4361.42</v>
      </c>
      <c r="U29">
        <v>27</v>
      </c>
      <c r="V29">
        <v>151.65</v>
      </c>
      <c r="W29">
        <v>26</v>
      </c>
      <c r="X29">
        <v>5.95</v>
      </c>
      <c r="Y29">
        <v>18.89</v>
      </c>
      <c r="AA29">
        <f t="shared" si="1"/>
        <v>4209.7700000000004</v>
      </c>
    </row>
    <row r="30" spans="1:27" x14ac:dyDescent="0.25">
      <c r="A30">
        <v>28</v>
      </c>
      <c r="B30">
        <v>813.69</v>
      </c>
      <c r="C30">
        <v>7.2939999999999996</v>
      </c>
      <c r="D30">
        <v>6.15</v>
      </c>
      <c r="E30">
        <v>-0.2</v>
      </c>
      <c r="F30" t="s">
        <v>69</v>
      </c>
      <c r="G30">
        <v>28</v>
      </c>
      <c r="H30">
        <v>2415.36</v>
      </c>
      <c r="I30">
        <v>113.44199999999999</v>
      </c>
      <c r="J30">
        <v>5.9</v>
      </c>
      <c r="K30">
        <v>-0.51</v>
      </c>
      <c r="L30" t="s">
        <v>69</v>
      </c>
      <c r="M30">
        <v>28</v>
      </c>
      <c r="N30">
        <v>2615.88</v>
      </c>
      <c r="O30">
        <v>35.722000000000001</v>
      </c>
      <c r="P30">
        <v>28.66</v>
      </c>
      <c r="Q30">
        <v>3.03</v>
      </c>
      <c r="R30" t="s">
        <v>69</v>
      </c>
      <c r="S30">
        <f t="shared" si="0"/>
        <v>5844.93</v>
      </c>
      <c r="U30">
        <v>28</v>
      </c>
      <c r="V30">
        <v>64.87</v>
      </c>
      <c r="W30">
        <v>12</v>
      </c>
      <c r="X30">
        <v>5.86</v>
      </c>
      <c r="Y30">
        <v>18.29</v>
      </c>
      <c r="AA30">
        <f t="shared" si="1"/>
        <v>5780.06</v>
      </c>
    </row>
    <row r="31" spans="1:27" x14ac:dyDescent="0.25">
      <c r="A31">
        <v>29</v>
      </c>
      <c r="B31">
        <v>843.61</v>
      </c>
      <c r="C31">
        <v>7.3470000000000004</v>
      </c>
      <c r="D31">
        <v>6.16</v>
      </c>
      <c r="E31">
        <v>-3.39</v>
      </c>
      <c r="F31" t="s">
        <v>69</v>
      </c>
      <c r="G31">
        <v>29</v>
      </c>
      <c r="H31">
        <v>2570.71</v>
      </c>
      <c r="I31">
        <v>108.179</v>
      </c>
      <c r="J31">
        <v>5.92</v>
      </c>
      <c r="K31">
        <v>-3.33</v>
      </c>
      <c r="L31" t="s">
        <v>69</v>
      </c>
      <c r="M31">
        <v>29</v>
      </c>
      <c r="N31">
        <v>3641.41</v>
      </c>
      <c r="O31">
        <v>54.667000000000002</v>
      </c>
      <c r="P31">
        <v>25.72</v>
      </c>
      <c r="Q31">
        <v>2.62</v>
      </c>
      <c r="R31" t="s">
        <v>69</v>
      </c>
      <c r="S31">
        <f t="shared" si="0"/>
        <v>7055.73</v>
      </c>
      <c r="U31">
        <v>29</v>
      </c>
      <c r="V31">
        <v>1058.27</v>
      </c>
      <c r="W31">
        <v>183</v>
      </c>
      <c r="X31">
        <v>5.88</v>
      </c>
      <c r="Y31">
        <v>17.600000000000001</v>
      </c>
      <c r="Z31" t="s">
        <v>69</v>
      </c>
      <c r="AA31">
        <f t="shared" si="1"/>
        <v>5997.4599999999991</v>
      </c>
    </row>
    <row r="32" spans="1:27" x14ac:dyDescent="0.25">
      <c r="A32">
        <v>30</v>
      </c>
      <c r="B32">
        <v>1078.3800000000001</v>
      </c>
      <c r="C32">
        <v>9.3279999999999994</v>
      </c>
      <c r="D32">
        <v>6.12</v>
      </c>
      <c r="E32">
        <v>-8.6999999999999993</v>
      </c>
      <c r="F32" t="s">
        <v>69</v>
      </c>
      <c r="G32">
        <v>30</v>
      </c>
      <c r="H32">
        <v>3896.19</v>
      </c>
      <c r="I32">
        <v>188.24299999999999</v>
      </c>
      <c r="J32">
        <v>5.85</v>
      </c>
      <c r="K32">
        <v>-8.48</v>
      </c>
      <c r="L32" t="s">
        <v>69</v>
      </c>
      <c r="M32">
        <v>30</v>
      </c>
      <c r="N32">
        <v>2584.35</v>
      </c>
      <c r="O32">
        <v>35.261000000000003</v>
      </c>
      <c r="P32">
        <v>23.81</v>
      </c>
      <c r="Q32">
        <v>-2.06</v>
      </c>
      <c r="R32" t="s">
        <v>69</v>
      </c>
      <c r="S32">
        <f t="shared" si="0"/>
        <v>7558.92</v>
      </c>
      <c r="U32">
        <v>30</v>
      </c>
      <c r="V32">
        <v>1307.27</v>
      </c>
      <c r="W32">
        <v>228</v>
      </c>
      <c r="X32">
        <v>5.78</v>
      </c>
      <c r="Y32">
        <v>16.309999999999999</v>
      </c>
      <c r="Z32" t="s">
        <v>69</v>
      </c>
      <c r="AA32">
        <f t="shared" si="1"/>
        <v>6251.65</v>
      </c>
    </row>
    <row r="33" spans="1:27" x14ac:dyDescent="0.25">
      <c r="A33" t="s">
        <v>71</v>
      </c>
      <c r="B33">
        <v>24743.35</v>
      </c>
      <c r="C33">
        <v>8.2479999999999993</v>
      </c>
      <c r="D33">
        <v>6.18</v>
      </c>
      <c r="E33">
        <v>0.64</v>
      </c>
      <c r="F33" t="s">
        <v>70</v>
      </c>
      <c r="G33" t="s">
        <v>71</v>
      </c>
      <c r="H33">
        <v>64023.32</v>
      </c>
      <c r="I33">
        <v>105.818</v>
      </c>
      <c r="J33">
        <v>5.96</v>
      </c>
      <c r="K33">
        <v>-1.35</v>
      </c>
      <c r="L33" t="s">
        <v>70</v>
      </c>
      <c r="M33" t="s">
        <v>71</v>
      </c>
      <c r="N33">
        <v>80153.69</v>
      </c>
      <c r="O33">
        <v>37.823</v>
      </c>
      <c r="P33">
        <v>25.15</v>
      </c>
      <c r="Q33">
        <v>4.71</v>
      </c>
      <c r="R33" t="s">
        <v>70</v>
      </c>
      <c r="U33" t="s">
        <v>71</v>
      </c>
      <c r="V33">
        <v>22413.05</v>
      </c>
      <c r="W33">
        <v>3859</v>
      </c>
      <c r="X33">
        <v>5.93</v>
      </c>
      <c r="Y33">
        <v>19.07</v>
      </c>
      <c r="Z33" t="s">
        <v>70</v>
      </c>
      <c r="AA33">
        <f>SUM(AA3:AA32)</f>
        <v>146507.31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2016-12-12T06:30:53Z</cp:lastPrinted>
  <dcterms:created xsi:type="dcterms:W3CDTF">2016-10-07T07:24:19Z</dcterms:created>
  <dcterms:modified xsi:type="dcterms:W3CDTF">2016-12-12T06:31:16Z</dcterms:modified>
</cp:coreProperties>
</file>