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W28" i="4" l="1"/>
  <c r="W27" i="4"/>
  <c r="W26" i="4"/>
  <c r="T28" i="4"/>
  <c r="T27" i="4"/>
  <c r="Q28" i="4"/>
  <c r="Q27" i="4"/>
  <c r="W18" i="4"/>
  <c r="W17" i="4"/>
  <c r="T18" i="4"/>
  <c r="T17" i="4"/>
  <c r="Q18" i="4"/>
  <c r="Q17" i="4"/>
  <c r="Q16" i="4"/>
  <c r="W16" i="4" l="1"/>
  <c r="T16" i="4"/>
  <c r="W15" i="4"/>
  <c r="T15" i="4"/>
  <c r="Q15" i="4"/>
  <c r="W14" i="4"/>
  <c r="T14" i="4"/>
  <c r="Q14" i="4"/>
  <c r="W13" i="4"/>
  <c r="T13" i="4"/>
  <c r="Q13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5" i="4"/>
  <c r="W24" i="4"/>
  <c r="W23" i="4"/>
  <c r="W22" i="4"/>
  <c r="W21" i="4"/>
  <c r="W20" i="4"/>
  <c r="W19" i="4"/>
  <c r="W1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6" i="4"/>
  <c r="T25" i="4"/>
  <c r="T24" i="4"/>
  <c r="T23" i="4"/>
  <c r="T22" i="4"/>
  <c r="T21" i="4"/>
  <c r="T20" i="4"/>
  <c r="T19" i="4"/>
  <c r="T1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6" i="4"/>
  <c r="Q25" i="4"/>
  <c r="Q24" i="4"/>
  <c r="Q23" i="4"/>
  <c r="Q22" i="4"/>
  <c r="Q21" i="4"/>
  <c r="Q20" i="4"/>
  <c r="Q19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<sst xmlns="http://schemas.openxmlformats.org/spreadsheetml/2006/main" count="76" uniqueCount="69">
  <si>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</si>
  <si>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</si>
  <si>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</si>
  <si>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</si>
  <si>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</si>
  <si>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</si>
  <si>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</si>
  <si>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</si>
  <si>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</si>
  <si>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</si>
  <si>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</si>
  <si>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</si>
  <si>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</si>
  <si>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</si>
  <si>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</si>
  <si>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</si>
  <si>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</si>
  <si>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</si>
  <si>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</si>
  <si>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</si>
  <si>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</si>
  <si>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</si>
  <si>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</si>
  <si>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</si>
  <si>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</si>
  <si>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</si>
  <si>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</si>
  <si>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</si>
  <si>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</si>
  <si>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</si>
  <si>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</si>
  <si>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</si>
  <si>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</si>
  <si>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</si>
  <si>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</si>
  <si>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</si>
  <si>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</si>
  <si>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</si>
  <si>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</si>
  <si>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</si>
  <si>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</si>
  <si>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</si>
  <si>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</si>
  <si>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</si>
  <si>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</si>
  <si>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</si>
  <si>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</si>
  <si>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</si>
  <si>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</si>
  <si>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</si>
  <si>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маршрут №_________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</si>
  <si>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</si>
  <si>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</si>
  <si>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</si>
  <si>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</si>
  <si>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</si>
  <si>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</si>
  <si>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</si>
  <si>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</si>
  <si>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 xml:space="preserve">з газопроводу  </t>
    </r>
    <r>
      <rPr>
        <b/>
        <u/>
        <sz val="11"/>
        <color theme="1"/>
        <rFont val="Times New Roman"/>
        <family val="1"/>
        <charset val="204"/>
      </rPr>
      <t xml:space="preserve">Маріуполь-Бердянськ </t>
    </r>
    <r>
      <rPr>
        <sz val="11"/>
        <color theme="1"/>
        <rFont val="Times New Roman"/>
        <family val="1"/>
        <charset val="204"/>
      </rPr>
      <t xml:space="preserve"> за період з   </t>
    </r>
    <r>
      <rPr>
        <b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30.11.2016р.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</si>
  <si>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РВУ "Донецькавтогаз"  </t>
    </r>
    <r>
      <rPr>
        <sz val="11"/>
        <color theme="1"/>
        <rFont val="Times New Roman"/>
        <family val="1"/>
        <charset val="204"/>
      </rPr>
      <t xml:space="preserve">   по</t>
    </r>
    <r>
      <rPr>
        <b/>
        <u/>
        <sz val="11"/>
        <color theme="1"/>
        <rFont val="Times New Roman"/>
        <family val="1"/>
        <charset val="204"/>
      </rPr>
      <t xml:space="preserve"> АГНКС м.Бердянськ</t>
    </r>
  </si>
  <si>
    <t>Данные по объекту АГНКС Бердянск (осн.) за 11/16.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</si>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</sst>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24997711111789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4" fillId="2" borderId="43" xfId="0" applyFont="1" applyFill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2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2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165" fontId="16" fillId="0" borderId="29" xfId="0" applyNumberFormat="1" applyFont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46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D25" zoomScaleNormal="100" zoomScaleSheetLayoutView="100" workbookViewId="0">
      <selection activeCell="AC12" sqref="AC12: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10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9" t="s">
        <v>20</v>
      </c>
      <c r="B1" s="38"/>
      <c r="C1" s="38"/>
      <c r="D1" s="38"/>
      <c r="E1" s="11"/>
      <c r="F1" s="11"/>
      <c r="G1" s="11"/>
      <c r="H1" s="11"/>
      <c r="I1" s="11"/>
      <c r="J1" s="11"/>
      <c r="K1" s="11"/>
      <c r="L1" s="11"/>
      <c r="M1" s="38" t="s">
        <v>4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11"/>
      <c r="Y1" s="11"/>
      <c r="Z1" s="11"/>
      <c r="AA1" s="11"/>
      <c r="AB1" s="11"/>
      <c r="AC1" s="11"/>
    </row>
    <row r="2" spans="1:34" x14ac:dyDescent="0.25">
      <c r="A2" s="39" t="s">
        <v>47</v>
      </c>
      <c r="B2" s="38"/>
      <c r="C2" s="10"/>
      <c r="D2" s="38"/>
      <c r="E2" s="11"/>
      <c r="F2" s="38"/>
      <c r="G2" s="38"/>
      <c r="H2" s="38"/>
      <c r="I2" s="38"/>
      <c r="J2" s="38"/>
      <c r="K2" s="2" t="s">
        <v>60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49"/>
      <c r="AB2" s="50"/>
      <c r="AC2" s="50"/>
    </row>
    <row r="3" spans="1:34" x14ac:dyDescent="0.25">
      <c r="A3" s="114" t="s">
        <v>48</v>
      </c>
      <c r="B3" s="114"/>
      <c r="C3" s="114"/>
      <c r="D3" s="114"/>
      <c r="E3" s="114"/>
      <c r="F3" s="38"/>
      <c r="G3" s="38"/>
      <c r="H3" s="70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34" ht="13.5" customHeight="1" x14ac:dyDescent="0.25">
      <c r="A4" s="40" t="s">
        <v>21</v>
      </c>
      <c r="B4" s="11"/>
      <c r="C4" s="11"/>
      <c r="D4" s="11"/>
      <c r="E4" s="11"/>
      <c r="F4" s="11"/>
      <c r="G4" s="38"/>
      <c r="H4" s="38"/>
      <c r="I4" s="38"/>
      <c r="J4" s="38"/>
      <c r="K4" s="12" t="s">
        <v>50</v>
      </c>
      <c r="L4" s="11"/>
      <c r="M4" s="42">
        <v>676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40" t="s">
        <v>49</v>
      </c>
      <c r="B5" s="11"/>
      <c r="C5" s="11"/>
      <c r="D5" s="11"/>
      <c r="E5" s="11"/>
      <c r="F5" s="38"/>
      <c r="G5" s="38"/>
      <c r="H5" s="38"/>
      <c r="I5" s="38"/>
      <c r="J5" s="11"/>
      <c r="K5" s="12" t="s">
        <v>59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40"/>
      <c r="B6" s="11"/>
      <c r="C6" s="11"/>
      <c r="D6" s="11"/>
      <c r="E6" s="11"/>
      <c r="F6" s="38"/>
      <c r="G6" s="38"/>
      <c r="H6" s="38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119" t="s">
        <v>0</v>
      </c>
      <c r="B8" s="106" t="s">
        <v>1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  <c r="N8" s="106" t="s">
        <v>30</v>
      </c>
      <c r="O8" s="124"/>
      <c r="P8" s="124"/>
      <c r="Q8" s="124"/>
      <c r="R8" s="124"/>
      <c r="S8" s="124"/>
      <c r="T8" s="124"/>
      <c r="U8" s="124"/>
      <c r="V8" s="124"/>
      <c r="W8" s="125"/>
      <c r="X8" s="126" t="s">
        <v>25</v>
      </c>
      <c r="Y8" s="128" t="s">
        <v>2</v>
      </c>
      <c r="Z8" s="115" t="s">
        <v>17</v>
      </c>
      <c r="AA8" s="115" t="s">
        <v>18</v>
      </c>
      <c r="AB8" s="117" t="s">
        <v>19</v>
      </c>
      <c r="AC8" s="119" t="s">
        <v>16</v>
      </c>
    </row>
    <row r="9" spans="1:34" ht="16.5" customHeight="1" thickBot="1" x14ac:dyDescent="0.3">
      <c r="A9" s="135"/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1"/>
      <c r="N9" s="121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5"/>
      <c r="X9" s="127"/>
      <c r="Y9" s="129"/>
      <c r="Z9" s="116"/>
      <c r="AA9" s="116"/>
      <c r="AB9" s="118"/>
      <c r="AC9" s="120"/>
    </row>
    <row r="10" spans="1:34" ht="15" customHeight="1" x14ac:dyDescent="0.25">
      <c r="A10" s="135"/>
      <c r="B10" s="112" t="s">
        <v>33</v>
      </c>
      <c r="C10" s="86" t="s">
        <v>34</v>
      </c>
      <c r="D10" s="86" t="s">
        <v>35</v>
      </c>
      <c r="E10" s="86" t="s">
        <v>40</v>
      </c>
      <c r="F10" s="86" t="s">
        <v>41</v>
      </c>
      <c r="G10" s="86" t="s">
        <v>38</v>
      </c>
      <c r="H10" s="86" t="s">
        <v>42</v>
      </c>
      <c r="I10" s="86" t="s">
        <v>39</v>
      </c>
      <c r="J10" s="86" t="s">
        <v>37</v>
      </c>
      <c r="K10" s="86" t="s">
        <v>36</v>
      </c>
      <c r="L10" s="86" t="s">
        <v>43</v>
      </c>
      <c r="M10" s="88" t="s">
        <v>44</v>
      </c>
      <c r="N10" s="122"/>
      <c r="O10" s="130" t="s">
        <v>31</v>
      </c>
      <c r="P10" s="132" t="s">
        <v>10</v>
      </c>
      <c r="Q10" s="117" t="s">
        <v>11</v>
      </c>
      <c r="R10" s="112" t="s">
        <v>32</v>
      </c>
      <c r="S10" s="86" t="s">
        <v>12</v>
      </c>
      <c r="T10" s="88" t="s">
        <v>13</v>
      </c>
      <c r="U10" s="90" t="s">
        <v>27</v>
      </c>
      <c r="V10" s="86" t="s">
        <v>14</v>
      </c>
      <c r="W10" s="88" t="s">
        <v>15</v>
      </c>
      <c r="X10" s="127"/>
      <c r="Y10" s="129"/>
      <c r="Z10" s="116"/>
      <c r="AA10" s="116"/>
      <c r="AB10" s="118"/>
      <c r="AC10" s="120"/>
    </row>
    <row r="11" spans="1:34" ht="92.25" customHeight="1" x14ac:dyDescent="0.25">
      <c r="A11" s="135"/>
      <c r="B11" s="113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9"/>
      <c r="N11" s="123"/>
      <c r="O11" s="131"/>
      <c r="P11" s="133"/>
      <c r="Q11" s="118"/>
      <c r="R11" s="113"/>
      <c r="S11" s="87"/>
      <c r="T11" s="89"/>
      <c r="U11" s="91"/>
      <c r="V11" s="87"/>
      <c r="W11" s="89"/>
      <c r="X11" s="127"/>
      <c r="Y11" s="129"/>
      <c r="Z11" s="116"/>
      <c r="AA11" s="116"/>
      <c r="AB11" s="118"/>
      <c r="AC11" s="120"/>
    </row>
    <row r="12" spans="1:34" x14ac:dyDescent="0.25">
      <c r="A12" s="26">
        <v>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5"/>
      <c r="P12" s="71">
        <v>34.380000000000003</v>
      </c>
      <c r="Q12" s="72">
        <f t="shared" ref="Q12" si="0">P12/3.6</f>
        <v>9.5500000000000007</v>
      </c>
      <c r="R12" s="73"/>
      <c r="S12" s="74">
        <v>38.07</v>
      </c>
      <c r="T12" s="72">
        <f t="shared" ref="T12:T41" si="1">S12/3.6</f>
        <v>10.574999999999999</v>
      </c>
      <c r="U12" s="75"/>
      <c r="V12" s="74">
        <v>48.84</v>
      </c>
      <c r="W12" s="72">
        <f t="shared" ref="W12:W41" si="2">V12/3.6</f>
        <v>13.566666666666666</v>
      </c>
      <c r="X12" s="67"/>
      <c r="Y12" s="68"/>
      <c r="Z12" s="68"/>
      <c r="AA12" s="68"/>
      <c r="AB12" s="69"/>
      <c r="AC12" s="136">
        <v>1.5049999999999999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6">
        <v>2</v>
      </c>
      <c r="B13" s="9">
        <v>91.673599999999993</v>
      </c>
      <c r="C13" s="9">
        <v>4.0503999999999998</v>
      </c>
      <c r="D13" s="9">
        <v>0.91490000000000005</v>
      </c>
      <c r="E13" s="9">
        <v>9.6000000000000002E-2</v>
      </c>
      <c r="F13" s="9">
        <v>0.14760000000000001</v>
      </c>
      <c r="G13" s="9">
        <v>4.8999999999999998E-3</v>
      </c>
      <c r="H13" s="9">
        <v>3.0700000000000002E-2</v>
      </c>
      <c r="I13" s="9">
        <v>2.3900000000000001E-2</v>
      </c>
      <c r="J13" s="9">
        <v>2.4E-2</v>
      </c>
      <c r="K13" s="9">
        <v>1.01E-2</v>
      </c>
      <c r="L13" s="9">
        <v>2.6587000000000001</v>
      </c>
      <c r="M13" s="9">
        <v>0.36520000000000002</v>
      </c>
      <c r="N13" s="26">
        <v>0.72660000000000002</v>
      </c>
      <c r="O13" s="16"/>
      <c r="P13" s="51">
        <v>34.229999999999997</v>
      </c>
      <c r="Q13" s="45">
        <f t="shared" ref="Q13:Q15" si="3">P13/3.6</f>
        <v>9.5083333333333329</v>
      </c>
      <c r="R13" s="52"/>
      <c r="S13" s="53">
        <v>37.909999999999997</v>
      </c>
      <c r="T13" s="45">
        <f t="shared" ref="T13:T16" si="4">S13/3.6</f>
        <v>10.530555555555555</v>
      </c>
      <c r="U13" s="54"/>
      <c r="V13" s="53">
        <v>48.81</v>
      </c>
      <c r="W13" s="45">
        <f t="shared" ref="W13:W16" si="5">V13/3.6</f>
        <v>13.558333333333334</v>
      </c>
      <c r="X13" s="19"/>
      <c r="Y13" s="16"/>
      <c r="Z13" s="16">
        <v>0.1</v>
      </c>
      <c r="AA13" s="16">
        <v>5</v>
      </c>
      <c r="AB13" s="41" t="s">
        <v>51</v>
      </c>
      <c r="AC13" s="136">
        <v>1.4314</v>
      </c>
      <c r="AD13" s="13">
        <f t="shared" ref="AD13:AD42" si="6">SUM(B13:M13)+$K$43+$N$43</f>
        <v>99.999999999999986</v>
      </c>
      <c r="AE13" s="14" t="str">
        <f>IF(AD13=100,"ОК"," ")</f>
        <v>ОК</v>
      </c>
      <c r="AF13" s="7"/>
      <c r="AG13" s="7"/>
      <c r="AH13" s="7"/>
    </row>
    <row r="14" spans="1:34" x14ac:dyDescent="0.25">
      <c r="A14" s="26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6"/>
      <c r="O14" s="15"/>
      <c r="P14" s="71">
        <v>34.229999999999997</v>
      </c>
      <c r="Q14" s="72">
        <f t="shared" si="3"/>
        <v>9.5083333333333329</v>
      </c>
      <c r="R14" s="73"/>
      <c r="S14" s="74">
        <v>37.909999999999997</v>
      </c>
      <c r="T14" s="72">
        <f t="shared" si="4"/>
        <v>10.530555555555555</v>
      </c>
      <c r="U14" s="75"/>
      <c r="V14" s="74">
        <v>48.81</v>
      </c>
      <c r="W14" s="72">
        <f t="shared" si="5"/>
        <v>13.558333333333334</v>
      </c>
      <c r="X14" s="19"/>
      <c r="Y14" s="16"/>
      <c r="Z14" s="16"/>
      <c r="AA14" s="16"/>
      <c r="AB14" s="20"/>
      <c r="AC14" s="136">
        <v>1.51752</v>
      </c>
      <c r="AD14" s="13">
        <f t="shared" si="6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6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6"/>
      <c r="O15" s="15"/>
      <c r="P15" s="71">
        <v>34.229999999999997</v>
      </c>
      <c r="Q15" s="72">
        <f t="shared" si="3"/>
        <v>9.5083333333333329</v>
      </c>
      <c r="R15" s="73"/>
      <c r="S15" s="74">
        <v>37.909999999999997</v>
      </c>
      <c r="T15" s="72">
        <f t="shared" si="4"/>
        <v>10.530555555555555</v>
      </c>
      <c r="U15" s="75"/>
      <c r="V15" s="74">
        <v>48.81</v>
      </c>
      <c r="W15" s="72">
        <f t="shared" si="5"/>
        <v>13.558333333333334</v>
      </c>
      <c r="X15" s="19"/>
      <c r="Y15" s="16"/>
      <c r="Z15" s="16"/>
      <c r="AA15" s="16"/>
      <c r="AB15" s="20"/>
      <c r="AC15" s="136">
        <v>1.5968699999999998</v>
      </c>
      <c r="AD15" s="13">
        <f t="shared" si="6"/>
        <v>0</v>
      </c>
      <c r="AE15" s="14" t="str">
        <f t="shared" ref="AE15:AE42" si="7">IF(AD15=100,"ОК"," ")</f>
        <v xml:space="preserve"> </v>
      </c>
      <c r="AF15" s="7"/>
      <c r="AG15" s="7"/>
      <c r="AH15" s="7"/>
    </row>
    <row r="16" spans="1:34" x14ac:dyDescent="0.25">
      <c r="A16" s="26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6"/>
      <c r="O16" s="15"/>
      <c r="P16" s="71">
        <v>34.229999999999997</v>
      </c>
      <c r="Q16" s="72">
        <f>P16/3.6</f>
        <v>9.5083333333333329</v>
      </c>
      <c r="R16" s="73"/>
      <c r="S16" s="74">
        <v>37.909999999999997</v>
      </c>
      <c r="T16" s="72">
        <f t="shared" si="4"/>
        <v>10.530555555555555</v>
      </c>
      <c r="U16" s="75"/>
      <c r="V16" s="74">
        <v>48.81</v>
      </c>
      <c r="W16" s="72">
        <f t="shared" si="5"/>
        <v>13.558333333333334</v>
      </c>
      <c r="X16" s="19"/>
      <c r="Y16" s="16"/>
      <c r="Z16" s="16"/>
      <c r="AA16" s="16"/>
      <c r="AB16" s="20"/>
      <c r="AC16" s="136">
        <v>1.49204</v>
      </c>
      <c r="AD16" s="13">
        <f t="shared" si="6"/>
        <v>0</v>
      </c>
      <c r="AE16" s="14" t="str">
        <f t="shared" si="7"/>
        <v xml:space="preserve"> </v>
      </c>
      <c r="AF16" s="7"/>
      <c r="AG16" s="7"/>
      <c r="AH16" s="7"/>
    </row>
    <row r="17" spans="1:34" x14ac:dyDescent="0.25">
      <c r="A17" s="26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6"/>
      <c r="O17" s="15"/>
      <c r="P17" s="71">
        <v>34.229999999999997</v>
      </c>
      <c r="Q17" s="72">
        <f>P17/3.6</f>
        <v>9.5083333333333329</v>
      </c>
      <c r="R17" s="73"/>
      <c r="S17" s="74">
        <v>37.909999999999997</v>
      </c>
      <c r="T17" s="72">
        <f>S17/3.6</f>
        <v>10.530555555555555</v>
      </c>
      <c r="U17" s="75"/>
      <c r="V17" s="74">
        <v>48.81</v>
      </c>
      <c r="W17" s="72">
        <f>V17/3.6</f>
        <v>13.558333333333334</v>
      </c>
      <c r="X17" s="19"/>
      <c r="Y17" s="16"/>
      <c r="Z17" s="16"/>
      <c r="AA17" s="16"/>
      <c r="AB17" s="20"/>
      <c r="AC17" s="136">
        <v>0.98763000000000001</v>
      </c>
      <c r="AD17" s="13">
        <f t="shared" si="6"/>
        <v>0</v>
      </c>
      <c r="AE17" s="14" t="str">
        <f t="shared" si="7"/>
        <v xml:space="preserve"> </v>
      </c>
      <c r="AF17" s="7"/>
      <c r="AG17" s="7"/>
      <c r="AH17" s="7"/>
    </row>
    <row r="18" spans="1:34" x14ac:dyDescent="0.25">
      <c r="A18" s="26">
        <v>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6"/>
      <c r="P18" s="71">
        <v>34.229999999999997</v>
      </c>
      <c r="Q18" s="76">
        <f>P18/3.6</f>
        <v>9.5083333333333329</v>
      </c>
      <c r="R18" s="77"/>
      <c r="S18" s="74">
        <v>37.909999999999997</v>
      </c>
      <c r="T18" s="76">
        <f>S18/3.6</f>
        <v>10.530555555555555</v>
      </c>
      <c r="U18" s="77"/>
      <c r="V18" s="74">
        <v>48.81</v>
      </c>
      <c r="W18" s="76">
        <f>V18/3.6</f>
        <v>13.558333333333334</v>
      </c>
      <c r="X18" s="16"/>
      <c r="Y18" s="16"/>
      <c r="Z18" s="16"/>
      <c r="AA18" s="16"/>
      <c r="AB18" s="41"/>
      <c r="AC18" s="137">
        <v>1.39141</v>
      </c>
      <c r="AD18" s="13">
        <f t="shared" si="6"/>
        <v>0</v>
      </c>
      <c r="AE18" s="14" t="str">
        <f t="shared" si="7"/>
        <v xml:space="preserve"> </v>
      </c>
      <c r="AF18" s="7"/>
      <c r="AG18" s="7"/>
      <c r="AH18" s="7"/>
    </row>
    <row r="19" spans="1:34" x14ac:dyDescent="0.25">
      <c r="A19" s="26">
        <v>8</v>
      </c>
      <c r="B19" s="55">
        <v>91.7804</v>
      </c>
      <c r="C19" s="55">
        <v>3.9049</v>
      </c>
      <c r="D19" s="55">
        <v>0.90029999999999999</v>
      </c>
      <c r="E19" s="55">
        <v>9.35E-2</v>
      </c>
      <c r="F19" s="55">
        <v>0.14680000000000001</v>
      </c>
      <c r="G19" s="55">
        <v>5.4999999999999997E-3</v>
      </c>
      <c r="H19" s="55">
        <v>4.4499999999999998E-2</v>
      </c>
      <c r="I19" s="55">
        <v>3.8699999999999998E-2</v>
      </c>
      <c r="J19" s="55">
        <v>4.3900000000000002E-2</v>
      </c>
      <c r="K19" s="55">
        <v>9.9000000000000008E-3</v>
      </c>
      <c r="L19" s="55">
        <v>2.6779999999999999</v>
      </c>
      <c r="M19" s="55">
        <v>0.35360000000000003</v>
      </c>
      <c r="N19" s="66">
        <v>0.7268</v>
      </c>
      <c r="O19" s="57"/>
      <c r="P19" s="53">
        <v>34.24</v>
      </c>
      <c r="Q19" s="45">
        <f t="shared" ref="Q19:Q41" si="8">P19/3.6</f>
        <v>9.5111111111111111</v>
      </c>
      <c r="R19" s="58"/>
      <c r="S19" s="53">
        <v>37.92</v>
      </c>
      <c r="T19" s="45">
        <f t="shared" si="1"/>
        <v>10.533333333333333</v>
      </c>
      <c r="U19" s="59"/>
      <c r="V19" s="53">
        <v>48.81</v>
      </c>
      <c r="W19" s="45">
        <f t="shared" si="2"/>
        <v>13.558333333333334</v>
      </c>
      <c r="X19" s="60"/>
      <c r="Y19" s="46"/>
      <c r="Z19" s="46"/>
      <c r="AA19" s="46"/>
      <c r="AB19" s="61"/>
      <c r="AC19" s="136">
        <v>1.3890799999999999</v>
      </c>
      <c r="AD19" s="13">
        <f t="shared" si="6"/>
        <v>100</v>
      </c>
      <c r="AE19" s="14" t="str">
        <f t="shared" si="7"/>
        <v>ОК</v>
      </c>
      <c r="AF19" s="7"/>
      <c r="AG19" s="7"/>
      <c r="AH19" s="7"/>
    </row>
    <row r="20" spans="1:34" x14ac:dyDescent="0.25">
      <c r="A20" s="26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6"/>
      <c r="O20" s="15"/>
      <c r="P20" s="74">
        <v>34.24</v>
      </c>
      <c r="Q20" s="72">
        <f t="shared" si="8"/>
        <v>9.5111111111111111</v>
      </c>
      <c r="R20" s="78"/>
      <c r="S20" s="74">
        <v>37.92</v>
      </c>
      <c r="T20" s="72">
        <f t="shared" si="1"/>
        <v>10.533333333333333</v>
      </c>
      <c r="U20" s="79"/>
      <c r="V20" s="74">
        <v>48.81</v>
      </c>
      <c r="W20" s="72">
        <f t="shared" si="2"/>
        <v>13.558333333333334</v>
      </c>
      <c r="X20" s="19"/>
      <c r="Y20" s="16"/>
      <c r="Z20" s="16"/>
      <c r="AA20" s="16"/>
      <c r="AB20" s="20"/>
      <c r="AC20" s="136">
        <v>1.43587</v>
      </c>
      <c r="AD20" s="13">
        <f t="shared" si="6"/>
        <v>0</v>
      </c>
      <c r="AE20" s="14" t="str">
        <f t="shared" si="7"/>
        <v xml:space="preserve"> </v>
      </c>
      <c r="AF20" s="7"/>
      <c r="AG20" s="7"/>
      <c r="AH20" s="7"/>
    </row>
    <row r="21" spans="1:34" x14ac:dyDescent="0.25">
      <c r="A21" s="26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6"/>
      <c r="O21" s="15"/>
      <c r="P21" s="74">
        <v>34.24</v>
      </c>
      <c r="Q21" s="72">
        <f t="shared" si="8"/>
        <v>9.5111111111111111</v>
      </c>
      <c r="R21" s="78"/>
      <c r="S21" s="74">
        <v>37.92</v>
      </c>
      <c r="T21" s="72">
        <f t="shared" si="1"/>
        <v>10.533333333333333</v>
      </c>
      <c r="U21" s="79"/>
      <c r="V21" s="74">
        <v>48.81</v>
      </c>
      <c r="W21" s="72">
        <f t="shared" si="2"/>
        <v>13.558333333333334</v>
      </c>
      <c r="X21" s="19"/>
      <c r="Y21" s="16"/>
      <c r="Z21" s="16"/>
      <c r="AA21" s="16"/>
      <c r="AB21" s="20"/>
      <c r="AC21" s="136">
        <v>1.5389999999999999</v>
      </c>
      <c r="AD21" s="13">
        <f t="shared" si="6"/>
        <v>0</v>
      </c>
      <c r="AE21" s="14" t="str">
        <f t="shared" si="7"/>
        <v xml:space="preserve"> </v>
      </c>
      <c r="AF21" s="7"/>
      <c r="AG21" s="7"/>
      <c r="AH21" s="7"/>
    </row>
    <row r="22" spans="1:34" x14ac:dyDescent="0.25">
      <c r="A22" s="26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6"/>
      <c r="O22" s="15"/>
      <c r="P22" s="74">
        <v>34.24</v>
      </c>
      <c r="Q22" s="72">
        <f t="shared" si="8"/>
        <v>9.5111111111111111</v>
      </c>
      <c r="R22" s="78"/>
      <c r="S22" s="74">
        <v>37.92</v>
      </c>
      <c r="T22" s="72">
        <f t="shared" si="1"/>
        <v>10.533333333333333</v>
      </c>
      <c r="U22" s="79"/>
      <c r="V22" s="74">
        <v>48.81</v>
      </c>
      <c r="W22" s="72">
        <f t="shared" si="2"/>
        <v>13.558333333333334</v>
      </c>
      <c r="X22" s="19">
        <v>-8.6999999999999993</v>
      </c>
      <c r="Y22" s="16">
        <v>-9.5</v>
      </c>
      <c r="Z22" s="16"/>
      <c r="AA22" s="16"/>
      <c r="AB22" s="20"/>
      <c r="AC22" s="136">
        <v>1.6732100000000001</v>
      </c>
      <c r="AD22" s="13">
        <f t="shared" si="6"/>
        <v>0</v>
      </c>
      <c r="AE22" s="14" t="str">
        <f t="shared" si="7"/>
        <v xml:space="preserve"> </v>
      </c>
      <c r="AF22" s="7"/>
      <c r="AG22" s="7"/>
      <c r="AH22" s="7"/>
    </row>
    <row r="23" spans="1:34" x14ac:dyDescent="0.25">
      <c r="A23" s="26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6"/>
      <c r="O23" s="15"/>
      <c r="P23" s="74">
        <v>34.24</v>
      </c>
      <c r="Q23" s="72">
        <f t="shared" si="8"/>
        <v>9.5111111111111111</v>
      </c>
      <c r="R23" s="78"/>
      <c r="S23" s="74">
        <v>37.92</v>
      </c>
      <c r="T23" s="72">
        <f t="shared" si="1"/>
        <v>10.533333333333333</v>
      </c>
      <c r="U23" s="79"/>
      <c r="V23" s="74">
        <v>48.81</v>
      </c>
      <c r="W23" s="72">
        <f t="shared" si="2"/>
        <v>13.558333333333334</v>
      </c>
      <c r="X23" s="19"/>
      <c r="Y23" s="16"/>
      <c r="Z23" s="16"/>
      <c r="AA23" s="16"/>
      <c r="AB23" s="20"/>
      <c r="AC23" s="136">
        <v>1.4747600000000001</v>
      </c>
      <c r="AD23" s="13">
        <f t="shared" si="6"/>
        <v>0</v>
      </c>
      <c r="AE23" s="14" t="str">
        <f t="shared" si="7"/>
        <v xml:space="preserve"> </v>
      </c>
      <c r="AF23" s="7"/>
      <c r="AG23" s="7"/>
      <c r="AH23" s="7"/>
    </row>
    <row r="24" spans="1:34" x14ac:dyDescent="0.25">
      <c r="A24" s="26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6"/>
      <c r="O24" s="15"/>
      <c r="P24" s="74">
        <v>34.24</v>
      </c>
      <c r="Q24" s="72">
        <f t="shared" si="8"/>
        <v>9.5111111111111111</v>
      </c>
      <c r="R24" s="78"/>
      <c r="S24" s="74">
        <v>37.92</v>
      </c>
      <c r="T24" s="72">
        <f t="shared" si="1"/>
        <v>10.533333333333333</v>
      </c>
      <c r="U24" s="79"/>
      <c r="V24" s="74">
        <v>48.81</v>
      </c>
      <c r="W24" s="72">
        <f t="shared" si="2"/>
        <v>13.558333333333334</v>
      </c>
      <c r="X24" s="19"/>
      <c r="Y24" s="16"/>
      <c r="Z24" s="16"/>
      <c r="AA24" s="16"/>
      <c r="AB24" s="20"/>
      <c r="AC24" s="136">
        <v>1.1027499999999999</v>
      </c>
      <c r="AD24" s="13">
        <f t="shared" si="6"/>
        <v>0</v>
      </c>
      <c r="AE24" s="14" t="str">
        <f t="shared" si="7"/>
        <v xml:space="preserve"> </v>
      </c>
      <c r="AF24" s="7"/>
      <c r="AG24" s="7"/>
      <c r="AH24" s="7"/>
    </row>
    <row r="25" spans="1:34" x14ac:dyDescent="0.25">
      <c r="A25" s="26">
        <v>14</v>
      </c>
      <c r="B25" s="9">
        <v>91.693399999999997</v>
      </c>
      <c r="C25" s="9">
        <v>3.9538000000000002</v>
      </c>
      <c r="D25" s="9">
        <v>0.90159999999999996</v>
      </c>
      <c r="E25" s="9">
        <v>9.1999999999999998E-2</v>
      </c>
      <c r="F25" s="9">
        <v>0.14299999999999999</v>
      </c>
      <c r="G25" s="9">
        <v>8.3999999999999995E-3</v>
      </c>
      <c r="H25" s="9">
        <v>3.6999999999999998E-2</v>
      </c>
      <c r="I25" s="9">
        <v>3.1199999999999999E-2</v>
      </c>
      <c r="J25" s="9">
        <v>3.4500000000000003E-2</v>
      </c>
      <c r="K25" s="9">
        <v>1.0200000000000001E-2</v>
      </c>
      <c r="L25" s="9">
        <v>2.7416999999999998</v>
      </c>
      <c r="M25" s="9">
        <v>0.35320000000000001</v>
      </c>
      <c r="N25" s="26">
        <v>0.7268</v>
      </c>
      <c r="O25" s="15"/>
      <c r="P25" s="62">
        <v>34.200000000000003</v>
      </c>
      <c r="Q25" s="45">
        <f t="shared" si="8"/>
        <v>9.5</v>
      </c>
      <c r="R25" s="58"/>
      <c r="S25" s="53">
        <v>37.880000000000003</v>
      </c>
      <c r="T25" s="45">
        <f t="shared" si="1"/>
        <v>10.522222222222222</v>
      </c>
      <c r="U25" s="59"/>
      <c r="V25" s="53">
        <v>48.76</v>
      </c>
      <c r="W25" s="45">
        <f t="shared" si="2"/>
        <v>13.544444444444444</v>
      </c>
      <c r="X25" s="60"/>
      <c r="Y25" s="46"/>
      <c r="Z25" s="46"/>
      <c r="AA25" s="46"/>
      <c r="AB25" s="61"/>
      <c r="AC25" s="136">
        <v>1.59781</v>
      </c>
      <c r="AD25" s="13">
        <f t="shared" si="6"/>
        <v>99.999999999999986</v>
      </c>
      <c r="AE25" s="14" t="str">
        <f t="shared" si="7"/>
        <v>ОК</v>
      </c>
      <c r="AF25" s="7"/>
      <c r="AG25" s="7"/>
      <c r="AH25" s="7"/>
    </row>
    <row r="26" spans="1:34" x14ac:dyDescent="0.25">
      <c r="A26" s="26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6"/>
      <c r="O26" s="15"/>
      <c r="P26" s="80">
        <v>34.200000000000003</v>
      </c>
      <c r="Q26" s="72">
        <f t="shared" si="8"/>
        <v>9.5</v>
      </c>
      <c r="R26" s="78"/>
      <c r="S26" s="74">
        <v>37.880000000000003</v>
      </c>
      <c r="T26" s="72">
        <f t="shared" si="1"/>
        <v>10.522222222222222</v>
      </c>
      <c r="U26" s="79"/>
      <c r="V26" s="74">
        <v>48.76</v>
      </c>
      <c r="W26" s="72">
        <f>V26/3.6</f>
        <v>13.544444444444444</v>
      </c>
      <c r="X26" s="19"/>
      <c r="Y26" s="16"/>
      <c r="Z26" s="16"/>
      <c r="AA26" s="16"/>
      <c r="AB26" s="20"/>
      <c r="AC26" s="136">
        <v>1.49682</v>
      </c>
      <c r="AD26" s="13">
        <f t="shared" si="6"/>
        <v>0</v>
      </c>
      <c r="AE26" s="14" t="str">
        <f t="shared" si="7"/>
        <v xml:space="preserve"> </v>
      </c>
      <c r="AF26" s="7"/>
      <c r="AG26" s="7"/>
      <c r="AH26" s="7"/>
    </row>
    <row r="27" spans="1:34" x14ac:dyDescent="0.25">
      <c r="A27" s="26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6"/>
      <c r="O27" s="15"/>
      <c r="P27" s="80">
        <v>34.200000000000003</v>
      </c>
      <c r="Q27" s="72">
        <f>P27/3.6</f>
        <v>9.5</v>
      </c>
      <c r="R27" s="78"/>
      <c r="S27" s="74">
        <v>37.880000000000003</v>
      </c>
      <c r="T27" s="72">
        <f>S27/3.6</f>
        <v>10.522222222222222</v>
      </c>
      <c r="U27" s="79"/>
      <c r="V27" s="74">
        <v>48.76</v>
      </c>
      <c r="W27" s="72">
        <f>V27/3.6</f>
        <v>13.544444444444444</v>
      </c>
      <c r="X27" s="19"/>
      <c r="Y27" s="16"/>
      <c r="Z27" s="16"/>
      <c r="AA27" s="16"/>
      <c r="AB27" s="20"/>
      <c r="AC27" s="136">
        <v>1.55036</v>
      </c>
      <c r="AD27" s="13">
        <f t="shared" si="6"/>
        <v>0</v>
      </c>
      <c r="AE27" s="14" t="str">
        <f t="shared" si="7"/>
        <v xml:space="preserve"> </v>
      </c>
      <c r="AF27" s="7"/>
      <c r="AG27" s="7"/>
      <c r="AH27" s="7"/>
    </row>
    <row r="28" spans="1:34" x14ac:dyDescent="0.25">
      <c r="A28" s="26">
        <v>17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15"/>
      <c r="P28" s="80">
        <v>34.200000000000003</v>
      </c>
      <c r="Q28" s="72">
        <f>P28/3.6</f>
        <v>9.5</v>
      </c>
      <c r="R28" s="43"/>
      <c r="S28" s="74">
        <v>37.880000000000003</v>
      </c>
      <c r="T28" s="76">
        <f>S28/3.6</f>
        <v>10.522222222222222</v>
      </c>
      <c r="U28" s="44"/>
      <c r="V28" s="74">
        <v>48.76</v>
      </c>
      <c r="W28" s="76">
        <f>V28/3.6</f>
        <v>13.544444444444444</v>
      </c>
      <c r="X28" s="19"/>
      <c r="Y28" s="16"/>
      <c r="Z28" s="16"/>
      <c r="AA28" s="16"/>
      <c r="AB28" s="20"/>
      <c r="AC28" s="136">
        <v>1.7463299999999999</v>
      </c>
      <c r="AD28" s="13">
        <f t="shared" si="6"/>
        <v>0</v>
      </c>
      <c r="AE28" s="14" t="str">
        <f t="shared" si="7"/>
        <v xml:space="preserve"> </v>
      </c>
      <c r="AF28" s="7"/>
      <c r="AG28" s="7"/>
      <c r="AH28" s="7"/>
    </row>
    <row r="29" spans="1:34" x14ac:dyDescent="0.25">
      <c r="A29" s="26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6"/>
      <c r="O29" s="15"/>
      <c r="P29" s="80">
        <v>34.200000000000003</v>
      </c>
      <c r="Q29" s="72">
        <f t="shared" si="8"/>
        <v>9.5</v>
      </c>
      <c r="R29" s="78"/>
      <c r="S29" s="74">
        <v>37.880000000000003</v>
      </c>
      <c r="T29" s="72">
        <f t="shared" si="1"/>
        <v>10.522222222222222</v>
      </c>
      <c r="U29" s="79"/>
      <c r="V29" s="74">
        <v>48.76</v>
      </c>
      <c r="W29" s="72">
        <f t="shared" si="2"/>
        <v>13.544444444444444</v>
      </c>
      <c r="X29" s="19"/>
      <c r="Y29" s="16"/>
      <c r="Z29" s="16"/>
      <c r="AA29" s="16"/>
      <c r="AB29" s="20"/>
      <c r="AC29" s="136">
        <v>1.48695</v>
      </c>
      <c r="AD29" s="13">
        <f t="shared" si="6"/>
        <v>0</v>
      </c>
      <c r="AE29" s="14" t="str">
        <f t="shared" si="7"/>
        <v xml:space="preserve"> </v>
      </c>
      <c r="AF29" s="7"/>
      <c r="AG29" s="7"/>
      <c r="AH29" s="7"/>
    </row>
    <row r="30" spans="1:34" x14ac:dyDescent="0.25">
      <c r="A30" s="26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6"/>
      <c r="O30" s="15"/>
      <c r="P30" s="80">
        <v>34.200000000000003</v>
      </c>
      <c r="Q30" s="72">
        <f t="shared" si="8"/>
        <v>9.5</v>
      </c>
      <c r="R30" s="78"/>
      <c r="S30" s="74">
        <v>37.880000000000003</v>
      </c>
      <c r="T30" s="72">
        <f t="shared" si="1"/>
        <v>10.522222222222222</v>
      </c>
      <c r="U30" s="79"/>
      <c r="V30" s="74">
        <v>48.76</v>
      </c>
      <c r="W30" s="72">
        <f t="shared" si="2"/>
        <v>13.544444444444444</v>
      </c>
      <c r="X30" s="19"/>
      <c r="Y30" s="16"/>
      <c r="Z30" s="16"/>
      <c r="AA30" s="16"/>
      <c r="AB30" s="20"/>
      <c r="AC30" s="136">
        <v>1.3173900000000001</v>
      </c>
      <c r="AD30" s="13">
        <f t="shared" si="6"/>
        <v>0</v>
      </c>
      <c r="AE30" s="14" t="str">
        <f t="shared" si="7"/>
        <v xml:space="preserve"> </v>
      </c>
      <c r="AF30" s="7"/>
      <c r="AG30" s="7"/>
      <c r="AH30" s="7"/>
    </row>
    <row r="31" spans="1:34" x14ac:dyDescent="0.25">
      <c r="A31" s="26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6"/>
      <c r="O31" s="15"/>
      <c r="P31" s="80">
        <v>34.200000000000003</v>
      </c>
      <c r="Q31" s="72">
        <f t="shared" si="8"/>
        <v>9.5</v>
      </c>
      <c r="R31" s="78"/>
      <c r="S31" s="74">
        <v>37.880000000000003</v>
      </c>
      <c r="T31" s="72">
        <f t="shared" si="1"/>
        <v>10.522222222222222</v>
      </c>
      <c r="U31" s="79"/>
      <c r="V31" s="74">
        <v>48.76</v>
      </c>
      <c r="W31" s="72">
        <f t="shared" si="2"/>
        <v>13.544444444444444</v>
      </c>
      <c r="X31" s="19"/>
      <c r="Y31" s="16"/>
      <c r="Z31" s="16"/>
      <c r="AA31" s="16"/>
      <c r="AB31" s="20"/>
      <c r="AC31" s="136">
        <v>1.0804800000000001</v>
      </c>
      <c r="AD31" s="13">
        <f t="shared" si="6"/>
        <v>0</v>
      </c>
      <c r="AE31" s="14" t="str">
        <f t="shared" si="7"/>
        <v xml:space="preserve"> </v>
      </c>
      <c r="AF31" s="7"/>
      <c r="AG31" s="7"/>
      <c r="AH31" s="7"/>
    </row>
    <row r="32" spans="1:34" x14ac:dyDescent="0.25">
      <c r="A32" s="26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6"/>
      <c r="O32" s="15"/>
      <c r="P32" s="80">
        <v>34.200000000000003</v>
      </c>
      <c r="Q32" s="72">
        <f t="shared" si="8"/>
        <v>9.5</v>
      </c>
      <c r="R32" s="78"/>
      <c r="S32" s="74">
        <v>37.880000000000003</v>
      </c>
      <c r="T32" s="72">
        <f t="shared" si="1"/>
        <v>10.522222222222222</v>
      </c>
      <c r="U32" s="79"/>
      <c r="V32" s="74">
        <v>48.76</v>
      </c>
      <c r="W32" s="72">
        <f t="shared" si="2"/>
        <v>13.544444444444444</v>
      </c>
      <c r="X32" s="19"/>
      <c r="Y32" s="16"/>
      <c r="Z32" s="16"/>
      <c r="AA32" s="16"/>
      <c r="AB32" s="20"/>
      <c r="AC32" s="136">
        <v>1.44469</v>
      </c>
      <c r="AD32" s="13">
        <f t="shared" si="6"/>
        <v>0</v>
      </c>
      <c r="AE32" s="14" t="str">
        <f t="shared" si="7"/>
        <v xml:space="preserve"> </v>
      </c>
      <c r="AF32" s="7"/>
      <c r="AG32" s="7"/>
      <c r="AH32" s="7"/>
    </row>
    <row r="33" spans="1:34" x14ac:dyDescent="0.25">
      <c r="A33" s="26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6"/>
      <c r="O33" s="15"/>
      <c r="P33" s="80">
        <v>34.200000000000003</v>
      </c>
      <c r="Q33" s="72">
        <f t="shared" si="8"/>
        <v>9.5</v>
      </c>
      <c r="R33" s="78"/>
      <c r="S33" s="74">
        <v>37.880000000000003</v>
      </c>
      <c r="T33" s="72">
        <f t="shared" si="1"/>
        <v>10.522222222222222</v>
      </c>
      <c r="U33" s="79"/>
      <c r="V33" s="74">
        <v>48.76</v>
      </c>
      <c r="W33" s="72">
        <f t="shared" si="2"/>
        <v>13.544444444444444</v>
      </c>
      <c r="X33" s="19"/>
      <c r="Y33" s="16"/>
      <c r="Z33" s="16"/>
      <c r="AA33" s="16"/>
      <c r="AB33" s="20"/>
      <c r="AC33" s="136">
        <v>1.50553</v>
      </c>
      <c r="AD33" s="13">
        <f t="shared" si="6"/>
        <v>0</v>
      </c>
      <c r="AE33" s="14" t="str">
        <f t="shared" si="7"/>
        <v xml:space="preserve"> </v>
      </c>
      <c r="AF33" s="7"/>
      <c r="AG33" s="7"/>
      <c r="AH33" s="7"/>
    </row>
    <row r="34" spans="1:34" x14ac:dyDescent="0.25">
      <c r="A34" s="26">
        <v>23</v>
      </c>
      <c r="B34" s="55">
        <v>91.406899999999993</v>
      </c>
      <c r="C34" s="55">
        <v>3.9977999999999998</v>
      </c>
      <c r="D34" s="55">
        <v>0.89590000000000003</v>
      </c>
      <c r="E34" s="55">
        <v>9.0800000000000006E-2</v>
      </c>
      <c r="F34" s="55">
        <v>0.13669999999999999</v>
      </c>
      <c r="G34" s="55">
        <v>2.8999999999999998E-3</v>
      </c>
      <c r="H34" s="55">
        <v>2.58E-2</v>
      </c>
      <c r="I34" s="55">
        <v>2.0400000000000001E-2</v>
      </c>
      <c r="J34" s="55">
        <v>3.61E-2</v>
      </c>
      <c r="K34" s="55">
        <v>1.21E-2</v>
      </c>
      <c r="L34" s="55">
        <v>3.0263</v>
      </c>
      <c r="M34" s="55">
        <v>0.3483</v>
      </c>
      <c r="N34" s="56">
        <v>0.72760000000000002</v>
      </c>
      <c r="O34" s="57"/>
      <c r="P34" s="53">
        <v>34.08</v>
      </c>
      <c r="Q34" s="45">
        <f t="shared" si="8"/>
        <v>9.4666666666666668</v>
      </c>
      <c r="R34" s="58"/>
      <c r="S34" s="53">
        <v>37.75</v>
      </c>
      <c r="T34" s="45">
        <f t="shared" si="1"/>
        <v>10.486111111111111</v>
      </c>
      <c r="U34" s="59"/>
      <c r="V34" s="53">
        <v>48.57</v>
      </c>
      <c r="W34" s="45">
        <f t="shared" si="2"/>
        <v>13.491666666666667</v>
      </c>
      <c r="X34" s="60"/>
      <c r="Y34" s="46"/>
      <c r="Z34" s="16">
        <v>0.1</v>
      </c>
      <c r="AA34" s="16">
        <v>8</v>
      </c>
      <c r="AB34" s="41" t="s">
        <v>51</v>
      </c>
      <c r="AC34" s="136">
        <v>1.4895</v>
      </c>
      <c r="AD34" s="13">
        <f>SUM(B34:M34)+$K$43+$N$43</f>
        <v>100</v>
      </c>
      <c r="AE34" s="14" t="str">
        <f>IF(AD34=100,"ОК"," ")</f>
        <v>ОК</v>
      </c>
      <c r="AF34" s="7"/>
      <c r="AG34" s="7"/>
      <c r="AH34" s="7"/>
    </row>
    <row r="35" spans="1:34" x14ac:dyDescent="0.25">
      <c r="A35" s="26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6"/>
      <c r="O35" s="15"/>
      <c r="P35" s="74">
        <v>34.08</v>
      </c>
      <c r="Q35" s="72">
        <f t="shared" si="8"/>
        <v>9.4666666666666668</v>
      </c>
      <c r="R35" s="78"/>
      <c r="S35" s="74">
        <v>37.75</v>
      </c>
      <c r="T35" s="72">
        <f t="shared" si="1"/>
        <v>10.486111111111111</v>
      </c>
      <c r="U35" s="79"/>
      <c r="V35" s="74">
        <v>48.57</v>
      </c>
      <c r="W35" s="72">
        <f t="shared" si="2"/>
        <v>13.491666666666667</v>
      </c>
      <c r="X35" s="19"/>
      <c r="Y35" s="16"/>
      <c r="Z35" s="16"/>
      <c r="AA35" s="16"/>
      <c r="AB35" s="20"/>
      <c r="AC35" s="136">
        <v>1.3623800000000001</v>
      </c>
      <c r="AD35" s="13">
        <f t="shared" si="6"/>
        <v>0</v>
      </c>
      <c r="AE35" s="14" t="str">
        <f t="shared" si="7"/>
        <v xml:space="preserve"> </v>
      </c>
      <c r="AF35" s="7"/>
      <c r="AG35" s="7"/>
      <c r="AH35" s="7"/>
    </row>
    <row r="36" spans="1:34" x14ac:dyDescent="0.25">
      <c r="A36" s="26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6"/>
      <c r="O36" s="15"/>
      <c r="P36" s="74">
        <v>34.08</v>
      </c>
      <c r="Q36" s="72">
        <f t="shared" si="8"/>
        <v>9.4666666666666668</v>
      </c>
      <c r="R36" s="78"/>
      <c r="S36" s="74">
        <v>37.75</v>
      </c>
      <c r="T36" s="72">
        <f t="shared" si="1"/>
        <v>10.486111111111111</v>
      </c>
      <c r="U36" s="79"/>
      <c r="V36" s="74">
        <v>48.57</v>
      </c>
      <c r="W36" s="72">
        <f t="shared" si="2"/>
        <v>13.491666666666667</v>
      </c>
      <c r="X36" s="19"/>
      <c r="Y36" s="16"/>
      <c r="Z36" s="16"/>
      <c r="AA36" s="16"/>
      <c r="AB36" s="20"/>
      <c r="AC36" s="136">
        <v>1.32568</v>
      </c>
      <c r="AD36" s="13">
        <f t="shared" si="6"/>
        <v>0</v>
      </c>
      <c r="AE36" s="14" t="str">
        <f t="shared" si="7"/>
        <v xml:space="preserve"> </v>
      </c>
      <c r="AF36" s="7"/>
      <c r="AG36" s="7"/>
      <c r="AH36" s="7"/>
    </row>
    <row r="37" spans="1:34" x14ac:dyDescent="0.25">
      <c r="A37" s="26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6"/>
      <c r="O37" s="15"/>
      <c r="P37" s="74">
        <v>34.08</v>
      </c>
      <c r="Q37" s="72">
        <f t="shared" si="8"/>
        <v>9.4666666666666668</v>
      </c>
      <c r="R37" s="78"/>
      <c r="S37" s="74">
        <v>37.75</v>
      </c>
      <c r="T37" s="72">
        <f t="shared" si="1"/>
        <v>10.486111111111111</v>
      </c>
      <c r="U37" s="79"/>
      <c r="V37" s="74">
        <v>48.57</v>
      </c>
      <c r="W37" s="72">
        <f t="shared" si="2"/>
        <v>13.491666666666667</v>
      </c>
      <c r="X37" s="19"/>
      <c r="Y37" s="16"/>
      <c r="Z37" s="16"/>
      <c r="AA37" s="16"/>
      <c r="AB37" s="20"/>
      <c r="AC37" s="136">
        <v>1.24197</v>
      </c>
      <c r="AD37" s="13">
        <f t="shared" si="6"/>
        <v>0</v>
      </c>
      <c r="AE37" s="14" t="str">
        <f t="shared" si="7"/>
        <v xml:space="preserve"> </v>
      </c>
      <c r="AF37" s="7"/>
      <c r="AG37" s="7"/>
      <c r="AH37" s="7"/>
    </row>
    <row r="38" spans="1:34" x14ac:dyDescent="0.25">
      <c r="A38" s="26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6"/>
      <c r="O38" s="15"/>
      <c r="P38" s="74">
        <v>34.08</v>
      </c>
      <c r="Q38" s="72">
        <f t="shared" si="8"/>
        <v>9.4666666666666668</v>
      </c>
      <c r="R38" s="78"/>
      <c r="S38" s="74">
        <v>37.75</v>
      </c>
      <c r="T38" s="72">
        <f t="shared" si="1"/>
        <v>10.486111111111111</v>
      </c>
      <c r="U38" s="79"/>
      <c r="V38" s="74">
        <v>48.57</v>
      </c>
      <c r="W38" s="72">
        <f t="shared" si="2"/>
        <v>13.491666666666667</v>
      </c>
      <c r="X38" s="19"/>
      <c r="Y38" s="16"/>
      <c r="Z38" s="16"/>
      <c r="AA38" s="16"/>
      <c r="AB38" s="20"/>
      <c r="AC38" s="136">
        <v>0.96192999999999995</v>
      </c>
      <c r="AD38" s="13">
        <f t="shared" si="6"/>
        <v>0</v>
      </c>
      <c r="AE38" s="14" t="str">
        <f t="shared" si="7"/>
        <v xml:space="preserve"> </v>
      </c>
      <c r="AF38" s="7"/>
      <c r="AG38" s="7"/>
      <c r="AH38" s="7"/>
    </row>
    <row r="39" spans="1:34" x14ac:dyDescent="0.25">
      <c r="A39" s="26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6"/>
      <c r="O39" s="15"/>
      <c r="P39" s="74">
        <v>34.08</v>
      </c>
      <c r="Q39" s="72">
        <f t="shared" si="8"/>
        <v>9.4666666666666668</v>
      </c>
      <c r="R39" s="78"/>
      <c r="S39" s="74">
        <v>37.75</v>
      </c>
      <c r="T39" s="72">
        <f t="shared" si="1"/>
        <v>10.486111111111111</v>
      </c>
      <c r="U39" s="79"/>
      <c r="V39" s="74">
        <v>48.57</v>
      </c>
      <c r="W39" s="72">
        <f t="shared" si="2"/>
        <v>13.491666666666667</v>
      </c>
      <c r="X39" s="19"/>
      <c r="Y39" s="16"/>
      <c r="Z39" s="16"/>
      <c r="AA39" s="16"/>
      <c r="AB39" s="20"/>
      <c r="AC39" s="136">
        <v>1.3355399999999999</v>
      </c>
      <c r="AD39" s="13">
        <f t="shared" si="6"/>
        <v>0</v>
      </c>
      <c r="AE39" s="14" t="str">
        <f t="shared" si="7"/>
        <v xml:space="preserve"> </v>
      </c>
      <c r="AF39" s="7"/>
      <c r="AG39" s="7"/>
      <c r="AH39" s="7"/>
    </row>
    <row r="40" spans="1:34" x14ac:dyDescent="0.25">
      <c r="A40" s="26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6"/>
      <c r="O40" s="15"/>
      <c r="P40" s="74">
        <v>34.08</v>
      </c>
      <c r="Q40" s="72">
        <f t="shared" si="8"/>
        <v>9.4666666666666668</v>
      </c>
      <c r="R40" s="78"/>
      <c r="S40" s="74">
        <v>37.75</v>
      </c>
      <c r="T40" s="72">
        <f t="shared" si="1"/>
        <v>10.486111111111111</v>
      </c>
      <c r="U40" s="79"/>
      <c r="V40" s="74">
        <v>48.57</v>
      </c>
      <c r="W40" s="72">
        <f t="shared" si="2"/>
        <v>13.491666666666667</v>
      </c>
      <c r="X40" s="19"/>
      <c r="Y40" s="16"/>
      <c r="Z40" s="16"/>
      <c r="AA40" s="16"/>
      <c r="AB40" s="20"/>
      <c r="AC40" s="136">
        <v>1.52521</v>
      </c>
      <c r="AD40" s="13">
        <f t="shared" si="6"/>
        <v>0</v>
      </c>
      <c r="AE40" s="14" t="str">
        <f t="shared" si="7"/>
        <v xml:space="preserve"> </v>
      </c>
      <c r="AF40" s="7"/>
      <c r="AG40" s="7"/>
      <c r="AH40" s="7"/>
    </row>
    <row r="41" spans="1:34" ht="15.75" thickBot="1" x14ac:dyDescent="0.3">
      <c r="A41" s="26">
        <v>30</v>
      </c>
      <c r="B41" s="31"/>
      <c r="C41" s="9"/>
      <c r="D41" s="9"/>
      <c r="E41" s="9"/>
      <c r="F41" s="9"/>
      <c r="G41" s="9"/>
      <c r="H41" s="9"/>
      <c r="I41" s="9"/>
      <c r="J41" s="9"/>
      <c r="K41" s="9"/>
      <c r="L41" s="9"/>
      <c r="M41" s="28"/>
      <c r="N41" s="26"/>
      <c r="O41" s="15"/>
      <c r="P41" s="74">
        <v>34.08</v>
      </c>
      <c r="Q41" s="72">
        <f t="shared" si="8"/>
        <v>9.4666666666666668</v>
      </c>
      <c r="R41" s="78"/>
      <c r="S41" s="74">
        <v>37.75</v>
      </c>
      <c r="T41" s="72">
        <f t="shared" si="1"/>
        <v>10.486111111111111</v>
      </c>
      <c r="U41" s="79"/>
      <c r="V41" s="74">
        <v>48.57</v>
      </c>
      <c r="W41" s="72">
        <f t="shared" si="2"/>
        <v>13.491666666666667</v>
      </c>
      <c r="X41" s="19"/>
      <c r="Y41" s="16"/>
      <c r="Z41" s="16"/>
      <c r="AA41" s="16"/>
      <c r="AB41" s="20"/>
      <c r="AC41" s="136">
        <v>1.5384899999999999</v>
      </c>
      <c r="AD41" s="13">
        <f t="shared" si="6"/>
        <v>0</v>
      </c>
      <c r="AE41" s="14" t="str">
        <f t="shared" si="7"/>
        <v xml:space="preserve"> </v>
      </c>
      <c r="AF41" s="7"/>
      <c r="AG41" s="7"/>
      <c r="AH41" s="7"/>
    </row>
    <row r="42" spans="1:34" ht="15.75" hidden="1" thickBot="1" x14ac:dyDescent="0.3">
      <c r="A42" s="27">
        <v>31</v>
      </c>
      <c r="B42" s="32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0"/>
      <c r="N42" s="27"/>
      <c r="O42" s="24"/>
      <c r="P42" s="22"/>
      <c r="Q42" s="23"/>
      <c r="R42" s="24"/>
      <c r="S42" s="22"/>
      <c r="T42" s="23"/>
      <c r="U42" s="21"/>
      <c r="V42" s="22"/>
      <c r="W42" s="23"/>
      <c r="X42" s="21"/>
      <c r="Y42" s="22"/>
      <c r="Z42" s="22"/>
      <c r="AA42" s="35"/>
      <c r="AB42" s="36"/>
      <c r="AC42" s="37">
        <v>0</v>
      </c>
      <c r="AD42" s="13">
        <f t="shared" si="6"/>
        <v>0</v>
      </c>
      <c r="AE42" s="14" t="str">
        <f t="shared" si="7"/>
        <v xml:space="preserve"> </v>
      </c>
      <c r="AF42" s="7"/>
      <c r="AG42" s="7"/>
      <c r="AH42" s="7"/>
    </row>
    <row r="43" spans="1:34" ht="15" customHeight="1" thickBot="1" x14ac:dyDescent="0.3">
      <c r="A43" s="98" t="s">
        <v>24</v>
      </c>
      <c r="B43" s="98"/>
      <c r="C43" s="98"/>
      <c r="D43" s="98"/>
      <c r="E43" s="98"/>
      <c r="F43" s="98"/>
      <c r="G43" s="98"/>
      <c r="H43" s="99"/>
      <c r="I43" s="100" t="s">
        <v>22</v>
      </c>
      <c r="J43" s="101"/>
      <c r="K43" s="33">
        <v>0</v>
      </c>
      <c r="L43" s="102" t="s">
        <v>23</v>
      </c>
      <c r="M43" s="103"/>
      <c r="N43" s="34">
        <v>0</v>
      </c>
      <c r="O43" s="104">
        <f>SUMPRODUCT(O12:O42,AC12:AC42)/SUM(AC12:AC42)</f>
        <v>0</v>
      </c>
      <c r="P43" s="94">
        <f>SUMPRODUCT(P12:P42,AC12:AC42)/SUM(AC12:AC42)</f>
        <v>34.189994003798446</v>
      </c>
      <c r="Q43" s="92">
        <f>SUMPRODUCT(Q12:Q42,AC12:AC42)/SUM(AC12:AC42)</f>
        <v>9.497220556610678</v>
      </c>
      <c r="R43" s="94">
        <f>SUMPRODUCT(R12:R42,AC12:AC42)/SUM(AC12:AC42)</f>
        <v>0</v>
      </c>
      <c r="S43" s="94">
        <f>SUMPRODUCT(S12:S42,AC12:AC42)/SUM(AC12:AC42)</f>
        <v>37.867813722863133</v>
      </c>
      <c r="T43" s="96">
        <f>SUMPRODUCT(T12:T42,AC12:AC42)/SUM(AC12:AC42)</f>
        <v>10.518837145239758</v>
      </c>
      <c r="U43" s="17"/>
      <c r="V43" s="8"/>
      <c r="W43" s="8"/>
      <c r="X43" s="8"/>
      <c r="Y43" s="8"/>
      <c r="Z43" s="8"/>
      <c r="AA43" s="81" t="s">
        <v>45</v>
      </c>
      <c r="AB43" s="82"/>
      <c r="AC43" s="138">
        <v>42.543999999999997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83" t="s">
        <v>3</v>
      </c>
      <c r="I44" s="84"/>
      <c r="J44" s="84"/>
      <c r="K44" s="84"/>
      <c r="L44" s="84"/>
      <c r="M44" s="84"/>
      <c r="N44" s="85"/>
      <c r="O44" s="105"/>
      <c r="P44" s="95"/>
      <c r="Q44" s="93"/>
      <c r="R44" s="95"/>
      <c r="S44" s="95"/>
      <c r="T44" s="97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52</v>
      </c>
      <c r="R46" s="42" t="s">
        <v>53</v>
      </c>
      <c r="S46" s="42"/>
      <c r="T46" s="42"/>
      <c r="U46" s="42"/>
      <c r="V46" s="42">
        <v>2016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54</v>
      </c>
      <c r="R48" s="42" t="s">
        <v>58</v>
      </c>
      <c r="S48" s="42"/>
      <c r="T48" s="42"/>
      <c r="U48" s="42"/>
      <c r="V48" s="42">
        <v>2016</v>
      </c>
    </row>
    <row r="49" spans="2:22" x14ac:dyDescent="0.25">
      <c r="B49" s="6" t="s">
        <v>55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56</v>
      </c>
      <c r="R50" s="42" t="s">
        <v>57</v>
      </c>
      <c r="S50" s="42"/>
      <c r="T50" s="42"/>
      <c r="U50" s="42"/>
      <c r="V50" s="42">
        <v>2016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1" workbookViewId="0">
      <selection activeCell="A56" sqref="A56"/>
    </sheetView>
  </sheetViews>
  <sheetFormatPr defaultRowHeight="15" x14ac:dyDescent="0.25"/>
  <sheetData>
    <row r="1" spans="1:6" x14ac:dyDescent="0.25">
      <c r="A1" t="s">
        <v>61</v>
      </c>
    </row>
    <row r="2" spans="1:6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>
        <v>1</v>
      </c>
      <c r="B3">
        <v>1505</v>
      </c>
      <c r="C3">
        <v>41.179000000000002</v>
      </c>
      <c r="D3">
        <v>5.35</v>
      </c>
      <c r="E3">
        <v>1.79</v>
      </c>
    </row>
    <row r="4" spans="1:6" x14ac:dyDescent="0.25">
      <c r="A4">
        <v>2</v>
      </c>
      <c r="B4">
        <v>1431.4</v>
      </c>
      <c r="C4">
        <v>35.473999999999997</v>
      </c>
      <c r="D4">
        <v>5.33</v>
      </c>
      <c r="E4">
        <v>4.43</v>
      </c>
    </row>
    <row r="5" spans="1:6" x14ac:dyDescent="0.25">
      <c r="A5">
        <v>3</v>
      </c>
      <c r="B5">
        <v>1517.52</v>
      </c>
      <c r="C5">
        <v>42.101999999999997</v>
      </c>
      <c r="D5">
        <v>5.39</v>
      </c>
      <c r="E5">
        <v>7.41</v>
      </c>
    </row>
    <row r="6" spans="1:6" x14ac:dyDescent="0.25">
      <c r="A6">
        <v>4</v>
      </c>
      <c r="B6">
        <v>1596.87</v>
      </c>
      <c r="C6">
        <v>44.067</v>
      </c>
      <c r="D6">
        <v>5.39</v>
      </c>
      <c r="E6">
        <v>4.5199999999999996</v>
      </c>
    </row>
    <row r="7" spans="1:6" x14ac:dyDescent="0.25">
      <c r="A7">
        <v>5</v>
      </c>
      <c r="B7">
        <v>1492.04</v>
      </c>
      <c r="C7">
        <v>41.067</v>
      </c>
      <c r="D7">
        <v>5.37</v>
      </c>
      <c r="E7">
        <v>3.91</v>
      </c>
    </row>
    <row r="8" spans="1:6" x14ac:dyDescent="0.25">
      <c r="A8">
        <v>6</v>
      </c>
      <c r="B8">
        <v>987.63</v>
      </c>
      <c r="C8">
        <v>27.585000000000001</v>
      </c>
      <c r="D8">
        <v>5.45</v>
      </c>
      <c r="E8">
        <v>9.0399999999999991</v>
      </c>
    </row>
    <row r="9" spans="1:6" x14ac:dyDescent="0.25">
      <c r="A9">
        <v>7</v>
      </c>
      <c r="B9">
        <v>1391.41</v>
      </c>
      <c r="C9">
        <v>38.756999999999998</v>
      </c>
      <c r="D9">
        <v>5.41</v>
      </c>
      <c r="E9">
        <v>10.81</v>
      </c>
    </row>
    <row r="10" spans="1:6" x14ac:dyDescent="0.25">
      <c r="A10">
        <v>8</v>
      </c>
      <c r="B10">
        <v>1389.08</v>
      </c>
      <c r="C10">
        <v>38.325000000000003</v>
      </c>
      <c r="D10">
        <v>5.43</v>
      </c>
      <c r="E10">
        <v>10.94</v>
      </c>
    </row>
    <row r="11" spans="1:6" x14ac:dyDescent="0.25">
      <c r="A11">
        <v>9</v>
      </c>
      <c r="B11">
        <v>1435.87</v>
      </c>
      <c r="C11">
        <v>39.351999999999997</v>
      </c>
      <c r="D11">
        <v>5.39</v>
      </c>
      <c r="E11">
        <v>10.95</v>
      </c>
    </row>
    <row r="12" spans="1:6" x14ac:dyDescent="0.25">
      <c r="A12">
        <v>10</v>
      </c>
      <c r="B12">
        <v>1539</v>
      </c>
      <c r="C12">
        <v>42.189</v>
      </c>
      <c r="D12">
        <v>5.36</v>
      </c>
      <c r="E12">
        <v>8.8800000000000008</v>
      </c>
    </row>
    <row r="13" spans="1:6" x14ac:dyDescent="0.25">
      <c r="A13">
        <v>11</v>
      </c>
      <c r="B13">
        <v>1673.21</v>
      </c>
      <c r="C13">
        <v>46.116</v>
      </c>
      <c r="D13">
        <v>5.38</v>
      </c>
      <c r="E13">
        <v>4.1100000000000003</v>
      </c>
    </row>
    <row r="14" spans="1:6" x14ac:dyDescent="0.25">
      <c r="A14">
        <v>12</v>
      </c>
      <c r="B14">
        <v>1474.76</v>
      </c>
      <c r="C14">
        <v>40.680999999999997</v>
      </c>
      <c r="D14">
        <v>5.41</v>
      </c>
      <c r="E14">
        <v>5.0999999999999996</v>
      </c>
    </row>
    <row r="15" spans="1:6" x14ac:dyDescent="0.25">
      <c r="A15">
        <v>13</v>
      </c>
      <c r="B15">
        <v>1102.75</v>
      </c>
      <c r="C15">
        <v>30.795999999999999</v>
      </c>
      <c r="D15">
        <v>5.43</v>
      </c>
      <c r="E15">
        <v>7.76</v>
      </c>
    </row>
    <row r="16" spans="1:6" x14ac:dyDescent="0.25">
      <c r="A16">
        <v>14</v>
      </c>
      <c r="B16">
        <v>1597.81</v>
      </c>
      <c r="C16">
        <v>44.386000000000003</v>
      </c>
      <c r="D16">
        <v>5.35</v>
      </c>
      <c r="E16">
        <v>5.48</v>
      </c>
    </row>
    <row r="17" spans="1:5" x14ac:dyDescent="0.25">
      <c r="A17">
        <v>15</v>
      </c>
      <c r="B17">
        <v>1496.82</v>
      </c>
      <c r="C17">
        <v>41.52</v>
      </c>
      <c r="D17">
        <v>5.37</v>
      </c>
      <c r="E17">
        <v>4.3899999999999997</v>
      </c>
    </row>
    <row r="18" spans="1:5" x14ac:dyDescent="0.25">
      <c r="A18">
        <v>16</v>
      </c>
      <c r="B18">
        <v>1550.36</v>
      </c>
      <c r="C18">
        <v>43.305</v>
      </c>
      <c r="D18">
        <v>5.37</v>
      </c>
      <c r="E18">
        <v>3.01</v>
      </c>
    </row>
    <row r="19" spans="1:5" x14ac:dyDescent="0.25">
      <c r="A19">
        <v>17</v>
      </c>
      <c r="B19">
        <v>1746.33</v>
      </c>
      <c r="C19">
        <v>48.808999999999997</v>
      </c>
      <c r="D19">
        <v>5.29</v>
      </c>
      <c r="E19">
        <v>-0.53</v>
      </c>
    </row>
    <row r="20" spans="1:5" x14ac:dyDescent="0.25">
      <c r="A20">
        <v>18</v>
      </c>
      <c r="B20">
        <v>1486.95</v>
      </c>
      <c r="C20">
        <v>37.875999999999998</v>
      </c>
      <c r="D20">
        <v>5.31</v>
      </c>
      <c r="E20">
        <v>1.48</v>
      </c>
    </row>
    <row r="21" spans="1:5" x14ac:dyDescent="0.25">
      <c r="A21">
        <v>19</v>
      </c>
      <c r="B21">
        <v>1317.39</v>
      </c>
      <c r="C21">
        <v>32.868000000000002</v>
      </c>
      <c r="D21">
        <v>5.34</v>
      </c>
      <c r="E21">
        <v>2.5299999999999998</v>
      </c>
    </row>
    <row r="22" spans="1:5" x14ac:dyDescent="0.25">
      <c r="A22">
        <v>20</v>
      </c>
      <c r="B22">
        <v>1080.48</v>
      </c>
      <c r="C22">
        <v>27.138999999999999</v>
      </c>
      <c r="D22">
        <v>5.39</v>
      </c>
      <c r="E22">
        <v>2.75</v>
      </c>
    </row>
    <row r="23" spans="1:5" x14ac:dyDescent="0.25">
      <c r="A23">
        <v>21</v>
      </c>
      <c r="B23">
        <v>1444.69</v>
      </c>
      <c r="C23">
        <v>36.286999999999999</v>
      </c>
      <c r="D23">
        <v>5.34</v>
      </c>
      <c r="E23">
        <v>1.79</v>
      </c>
    </row>
    <row r="24" spans="1:5" x14ac:dyDescent="0.25">
      <c r="A24">
        <v>22</v>
      </c>
      <c r="B24">
        <v>1505.53</v>
      </c>
      <c r="C24">
        <v>37.741</v>
      </c>
      <c r="D24">
        <v>5.35</v>
      </c>
      <c r="E24">
        <v>0.89</v>
      </c>
    </row>
    <row r="25" spans="1:5" x14ac:dyDescent="0.25">
      <c r="A25">
        <v>23</v>
      </c>
      <c r="B25">
        <v>1489.5</v>
      </c>
      <c r="C25">
        <v>37.143999999999998</v>
      </c>
      <c r="D25">
        <v>5.37</v>
      </c>
      <c r="E25">
        <v>0.85</v>
      </c>
    </row>
    <row r="26" spans="1:5" x14ac:dyDescent="0.25">
      <c r="A26">
        <v>24</v>
      </c>
      <c r="B26">
        <v>1362.38</v>
      </c>
      <c r="C26">
        <v>33.734000000000002</v>
      </c>
      <c r="D26">
        <v>5.35</v>
      </c>
      <c r="E26">
        <v>2.34</v>
      </c>
    </row>
    <row r="27" spans="1:5" x14ac:dyDescent="0.25">
      <c r="A27">
        <v>25</v>
      </c>
      <c r="B27">
        <v>1325.68</v>
      </c>
      <c r="C27">
        <v>32.658999999999999</v>
      </c>
      <c r="D27">
        <v>5.35</v>
      </c>
      <c r="E27">
        <v>3.09</v>
      </c>
    </row>
    <row r="28" spans="1:5" x14ac:dyDescent="0.25">
      <c r="A28">
        <v>26</v>
      </c>
      <c r="B28">
        <v>1241.97</v>
      </c>
      <c r="C28">
        <v>30.498000000000001</v>
      </c>
      <c r="D28">
        <v>5.33</v>
      </c>
      <c r="E28">
        <v>2.2200000000000002</v>
      </c>
    </row>
    <row r="29" spans="1:5" x14ac:dyDescent="0.25">
      <c r="A29">
        <v>27</v>
      </c>
      <c r="B29">
        <v>961.93</v>
      </c>
      <c r="C29">
        <v>23.652999999999999</v>
      </c>
      <c r="D29">
        <v>5.37</v>
      </c>
      <c r="E29">
        <v>6.57</v>
      </c>
    </row>
    <row r="30" spans="1:5" x14ac:dyDescent="0.25">
      <c r="A30">
        <v>28</v>
      </c>
      <c r="B30">
        <v>1335.54</v>
      </c>
      <c r="C30">
        <v>32.950000000000003</v>
      </c>
      <c r="D30">
        <v>5.34</v>
      </c>
      <c r="E30">
        <v>4.45</v>
      </c>
    </row>
    <row r="31" spans="1:5" x14ac:dyDescent="0.25">
      <c r="A31">
        <v>29</v>
      </c>
      <c r="B31">
        <v>1525.21</v>
      </c>
      <c r="C31">
        <v>37.344999999999999</v>
      </c>
      <c r="D31">
        <v>5.25</v>
      </c>
      <c r="E31">
        <v>0.21</v>
      </c>
    </row>
    <row r="32" spans="1:5" x14ac:dyDescent="0.25">
      <c r="A32">
        <v>30</v>
      </c>
      <c r="B32">
        <v>1538.49</v>
      </c>
      <c r="C32">
        <v>34.793999999999997</v>
      </c>
      <c r="D32">
        <v>5.2</v>
      </c>
      <c r="E32">
        <v>-4.2699999999999996</v>
      </c>
    </row>
    <row r="33" spans="1:5" x14ac:dyDescent="0.25">
      <c r="A33" t="s">
        <v>68</v>
      </c>
      <c r="B33">
        <v>42543.61</v>
      </c>
      <c r="C33">
        <v>41.179000000000002</v>
      </c>
      <c r="D33">
        <v>5.35</v>
      </c>
      <c r="E33">
        <v>1.79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2016-12-12T06:26:20Z</cp:lastPrinted>
  <dcterms:created xsi:type="dcterms:W3CDTF">2016-10-07T07:24:19Z</dcterms:created>
  <dcterms:modified xsi:type="dcterms:W3CDTF">2016-12-12T06:26:25Z</dcterms:modified>
</cp:coreProperties>
</file>