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(2)'!$A$1:$AC$55</definedName>
  </definedNames>
  <calcPr calcId="145621"/>
</workbook>
</file>

<file path=xl/calcChain.xml><?xml version="1.0" encoding="utf-8"?>
<calcChain xmlns="http://schemas.openxmlformats.org/spreadsheetml/2006/main">
  <c r="W29" i="4" l="1"/>
  <c r="W28" i="4"/>
  <c r="W27" i="4"/>
  <c r="T29" i="4"/>
  <c r="T28" i="4"/>
  <c r="Q29" i="4"/>
  <c r="Q28" i="4"/>
  <c r="W19" i="4"/>
  <c r="W18" i="4"/>
  <c r="T19" i="4"/>
  <c r="T18" i="4"/>
  <c r="Q19" i="4"/>
  <c r="Q18" i="4"/>
  <c r="Q17" i="4"/>
  <c r="W17" i="4" l="1"/>
  <c r="T17" i="4"/>
  <c r="W16" i="4"/>
  <c r="T16" i="4"/>
  <c r="Q16" i="4"/>
  <c r="W15" i="4"/>
  <c r="T15" i="4"/>
  <c r="Q15" i="4"/>
  <c r="W14" i="4"/>
  <c r="T14" i="4"/>
  <c r="Q14" i="4"/>
  <c r="W42" i="4" l="1"/>
  <c r="W41" i="4"/>
  <c r="W40" i="4"/>
  <c r="W39" i="4"/>
  <c r="W38" i="4"/>
  <c r="W37" i="4"/>
  <c r="W36" i="4"/>
  <c r="W35" i="4"/>
  <c r="W34" i="4"/>
  <c r="W33" i="4"/>
  <c r="W32" i="4"/>
  <c r="W31" i="4"/>
  <c r="W30" i="4"/>
  <c r="W26" i="4"/>
  <c r="W25" i="4"/>
  <c r="W24" i="4"/>
  <c r="W23" i="4"/>
  <c r="W22" i="4"/>
  <c r="W21" i="4"/>
  <c r="W20" i="4"/>
  <c r="W1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7" i="4"/>
  <c r="T26" i="4"/>
  <c r="T25" i="4"/>
  <c r="T24" i="4"/>
  <c r="T23" i="4"/>
  <c r="T22" i="4"/>
  <c r="T21" i="4"/>
  <c r="T20" i="4"/>
  <c r="T1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7" i="4"/>
  <c r="Q26" i="4"/>
  <c r="Q25" i="4"/>
  <c r="Q24" i="4"/>
  <c r="Q23" i="4"/>
  <c r="Q22" i="4"/>
  <c r="Q21" i="4"/>
  <c r="Q20" i="4"/>
  <c r="Q13" i="4"/>
  <c r="T44" i="4" l="1"/>
  <c r="S44" i="4"/>
  <c r="R44" i="4"/>
  <c r="P44" i="4"/>
  <c r="O44" i="4"/>
  <c r="AD43" i="4"/>
  <c r="AE43" i="4" s="1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Q44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4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4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<sst xmlns="http://schemas.openxmlformats.org/spreadsheetml/2006/main" count="113" uniqueCount="92">
  <si>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</si>
  <si>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</si>
  <si>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</si>
  <si>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</si>
  <si>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</si>
  <si>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</si>
  <si>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</si>
  <si>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</si>
  <si>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</si>
  <si>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</si>
  <si>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</si>
  <si>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</si>
  <si>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</si>
  <si>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</si>
  <si>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</si>
  <si>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</si>
  <si>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</si>
  <si>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</si>
  <si>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</si>
  <si>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</si>
  <si>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</si>
  <si>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</si>
  <si>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</si>
  <si>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</si>
  <si>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</si>
  <si>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</si>
  <si>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</si>
  <si>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</si>
  <si>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</si>
  <si>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</si>
  <si>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</si>
  <si>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</si>
  <si>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</si>
  <si>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</si>
  <si>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</si>
  <si>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</si>
  <si>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</si>
  <si>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</si>
  <si>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</si>
  <si>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</si>
  <si>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</si>
  <si>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</si>
  <si>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</si>
  <si>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</si>
  <si>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</si>
  <si>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</si>
  <si>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</si>
  <si>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</si>
  <si>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</si>
  <si>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</si>
  <si>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маршрут №_________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</si>
  <si>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</si>
  <si>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</si>
  <si>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</si>
  <si>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</si>
  <si>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</si>
  <si>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</si>
  <si>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</si>
  <si>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</si>
  <si>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 xml:space="preserve">з газопроводу   </t>
    </r>
    <r>
      <rPr>
        <b/>
        <u/>
        <sz val="11"/>
        <color theme="1"/>
        <rFont val="Times New Roman"/>
        <family val="1"/>
        <charset val="204"/>
      </rPr>
      <t xml:space="preserve"> Краматорськ- Донецьк-Маріуполь-Бердянськ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</si>
  <si>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t xml:space="preserve">  ГРС р-п. Маріупольський, ГРС Дзержинського, ГРС Малинівка, ГРС Первомайське ПТФ,    </t>
  </si>
  <si>
    <t xml:space="preserve">ГРС Червоне поле, ГРС Маріуполь-1, ГРС Маріуполь-2.     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</si>
  <si>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 ПАТ "Маріупольгаз"  </t>
    </r>
    <r>
      <rPr>
        <sz val="11"/>
        <color theme="1"/>
        <rFont val="Times New Roman"/>
        <family val="1"/>
        <charset val="204"/>
      </rPr>
      <t xml:space="preserve">   по</t>
    </r>
    <r>
      <rPr>
        <b/>
        <u/>
        <sz val="11"/>
        <color theme="1"/>
        <rFont val="Times New Roman"/>
        <family val="1"/>
        <charset val="204"/>
      </rPr>
      <t xml:space="preserve"> ГРС Ялта, ГРС Мангуш,</t>
    </r>
  </si>
  <si>
    <t>Данные по объекту ПАО МАРИУПОЛЬГАЗ (осн.) за 11/16.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</si>
  <si>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</si>
  <si>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</si>
  <si>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</si>
  <si>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</si>
  <si>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</si>
  <si>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 xml:space="preserve"> Ro, кг/м3</t>
  </si>
  <si>
    <t>ABC</t>
  </si>
  <si>
    <t>1074524,76*</t>
  </si>
  <si>
    <t>575,088*</t>
  </si>
  <si>
    <t>3,60*</t>
  </si>
  <si>
    <t>0,74*</t>
  </si>
  <si>
    <t>A C</t>
  </si>
  <si>
    <t>1072879,44*</t>
  </si>
  <si>
    <t>578,318*</t>
  </si>
  <si>
    <t>1039493,52*</t>
  </si>
  <si>
    <t>491,033*</t>
  </si>
  <si>
    <t>3,57*</t>
  </si>
  <si>
    <t>0,85*</t>
  </si>
  <si>
    <t>A</t>
  </si>
  <si>
    <t>AB</t>
  </si>
  <si>
    <t>1344684,40*</t>
  </si>
  <si>
    <t>730,000*</t>
  </si>
  <si>
    <t>3,52*</t>
  </si>
  <si>
    <t>-1,78*</t>
  </si>
  <si>
    <t>Итого</t>
  </si>
  <si>
    <t>35072361,63*</t>
  </si>
  <si>
    <t>779,019*</t>
  </si>
  <si>
    <t>-0,91*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</si>
</sst>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5" fontId="16" fillId="0" borderId="45" xfId="0" applyNumberFormat="1" applyFont="1" applyBorder="1" applyAlignment="1" applyProtection="1">
      <alignment horizontal="center" vertical="center" wrapText="1"/>
      <protection locked="0"/>
    </xf>
    <xf numFmtId="0" fontId="14" fillId="2" borderId="48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tabSelected="1" topLeftCell="G26" zoomScaleNormal="100" zoomScaleSheetLayoutView="100" workbookViewId="0">
      <selection activeCell="AD12" sqref="AD12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8" t="s">
        <v>20</v>
      </c>
      <c r="B1" s="37"/>
      <c r="C1" s="37"/>
      <c r="D1" s="37"/>
      <c r="E1" s="11"/>
      <c r="F1" s="11"/>
      <c r="G1" s="11"/>
      <c r="H1" s="11"/>
      <c r="I1" s="11"/>
      <c r="J1" s="11"/>
      <c r="K1" s="11"/>
      <c r="L1" s="11"/>
      <c r="M1" s="37" t="s">
        <v>4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11"/>
      <c r="Y1" s="11"/>
      <c r="Z1" s="11"/>
      <c r="AA1" s="11"/>
      <c r="AB1" s="11"/>
      <c r="AC1" s="11"/>
    </row>
    <row r="2" spans="1:34" x14ac:dyDescent="0.25">
      <c r="A2" s="38" t="s">
        <v>47</v>
      </c>
      <c r="B2" s="37"/>
      <c r="C2" s="10"/>
      <c r="D2" s="37"/>
      <c r="E2" s="11"/>
      <c r="F2" s="37"/>
      <c r="G2" s="37"/>
      <c r="H2" s="37"/>
      <c r="I2" s="37"/>
      <c r="J2" s="37"/>
      <c r="K2" s="2" t="s">
        <v>62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8"/>
      <c r="AB2" s="49"/>
      <c r="AC2" s="49"/>
    </row>
    <row r="3" spans="1:34" x14ac:dyDescent="0.25">
      <c r="A3" s="85" t="s">
        <v>48</v>
      </c>
      <c r="B3" s="85"/>
      <c r="C3" s="85"/>
      <c r="D3" s="85"/>
      <c r="E3" s="85"/>
      <c r="F3" s="37"/>
      <c r="G3" s="37"/>
      <c r="H3" s="69"/>
      <c r="I3" s="139" t="s">
        <v>60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71"/>
      <c r="AA3" s="71"/>
      <c r="AB3" s="71"/>
      <c r="AC3" s="71"/>
      <c r="AD3" s="71"/>
      <c r="AE3" s="71"/>
      <c r="AF3" s="71"/>
      <c r="AG3" s="71"/>
    </row>
    <row r="4" spans="1:34" x14ac:dyDescent="0.25">
      <c r="A4" s="84" t="s">
        <v>21</v>
      </c>
      <c r="B4" s="85"/>
      <c r="C4" s="85"/>
      <c r="D4" s="85"/>
      <c r="E4" s="85"/>
      <c r="F4" s="85"/>
      <c r="G4" s="37"/>
      <c r="H4" s="69"/>
      <c r="I4" s="70"/>
      <c r="J4" s="70"/>
      <c r="K4" s="70"/>
      <c r="L4" s="139" t="s">
        <v>61</v>
      </c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71"/>
      <c r="X4" s="71"/>
      <c r="Y4" s="71"/>
      <c r="Z4" s="71"/>
      <c r="AA4" s="71"/>
      <c r="AB4" s="71"/>
      <c r="AC4" s="70"/>
      <c r="AD4" s="70"/>
      <c r="AE4" s="70"/>
      <c r="AF4" s="70"/>
      <c r="AG4" s="70"/>
    </row>
    <row r="5" spans="1:34" ht="13.5" customHeight="1" x14ac:dyDescent="0.25">
      <c r="A5" s="39" t="s">
        <v>49</v>
      </c>
      <c r="B5" s="11"/>
      <c r="C5" s="11"/>
      <c r="D5" s="11"/>
      <c r="E5" s="11"/>
      <c r="F5" s="37"/>
      <c r="G5" s="37"/>
      <c r="H5" s="37"/>
      <c r="I5" s="37"/>
      <c r="J5" s="37"/>
      <c r="K5" s="12" t="s">
        <v>50</v>
      </c>
      <c r="L5" s="11"/>
      <c r="M5" s="41">
        <v>676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39"/>
      <c r="B6" s="11"/>
      <c r="C6" s="11"/>
      <c r="D6" s="11"/>
      <c r="E6" s="11"/>
      <c r="F6" s="37"/>
      <c r="G6" s="37"/>
      <c r="H6" s="37"/>
      <c r="I6" s="37"/>
      <c r="J6" s="11"/>
      <c r="K6" s="12" t="s">
        <v>59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4" x14ac:dyDescent="0.25">
      <c r="A7" s="39"/>
      <c r="B7" s="11"/>
      <c r="C7" s="11"/>
      <c r="D7" s="11"/>
      <c r="E7" s="11"/>
      <c r="F7" s="37"/>
      <c r="G7" s="37"/>
      <c r="H7" s="37"/>
      <c r="I7" s="11"/>
      <c r="J7" s="11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2"/>
      <c r="X7" s="11"/>
      <c r="Y7" s="11"/>
      <c r="Z7" s="11"/>
      <c r="AA7" s="11"/>
      <c r="AB7" s="11"/>
      <c r="AC7" s="11"/>
    </row>
    <row r="8" spans="1:34" ht="5.25" customHeight="1" thickBot="1" x14ac:dyDescent="0.3"/>
    <row r="9" spans="1:34" ht="26.25" customHeight="1" thickBot="1" x14ac:dyDescent="0.3">
      <c r="A9" s="111" t="s">
        <v>0</v>
      </c>
      <c r="B9" s="113" t="s">
        <v>1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113" t="s">
        <v>30</v>
      </c>
      <c r="O9" s="129"/>
      <c r="P9" s="129"/>
      <c r="Q9" s="129"/>
      <c r="R9" s="129"/>
      <c r="S9" s="129"/>
      <c r="T9" s="129"/>
      <c r="U9" s="129"/>
      <c r="V9" s="129"/>
      <c r="W9" s="130"/>
      <c r="X9" s="131" t="s">
        <v>25</v>
      </c>
      <c r="Y9" s="133" t="s">
        <v>2</v>
      </c>
      <c r="Z9" s="121" t="s">
        <v>17</v>
      </c>
      <c r="AA9" s="121" t="s">
        <v>18</v>
      </c>
      <c r="AB9" s="123" t="s">
        <v>19</v>
      </c>
      <c r="AC9" s="111" t="s">
        <v>16</v>
      </c>
    </row>
    <row r="10" spans="1:34" ht="16.5" customHeight="1" thickBot="1" x14ac:dyDescent="0.3">
      <c r="A10" s="112"/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N10" s="126" t="s">
        <v>26</v>
      </c>
      <c r="O10" s="18" t="s">
        <v>28</v>
      </c>
      <c r="P10" s="18"/>
      <c r="Q10" s="18"/>
      <c r="R10" s="18"/>
      <c r="S10" s="18"/>
      <c r="T10" s="18"/>
      <c r="U10" s="18"/>
      <c r="V10" s="18" t="s">
        <v>29</v>
      </c>
      <c r="W10" s="25"/>
      <c r="X10" s="132"/>
      <c r="Y10" s="134"/>
      <c r="Z10" s="122"/>
      <c r="AA10" s="122"/>
      <c r="AB10" s="124"/>
      <c r="AC10" s="125"/>
    </row>
    <row r="11" spans="1:34" ht="15" customHeight="1" x14ac:dyDescent="0.25">
      <c r="A11" s="112"/>
      <c r="B11" s="119" t="s">
        <v>33</v>
      </c>
      <c r="C11" s="91" t="s">
        <v>34</v>
      </c>
      <c r="D11" s="91" t="s">
        <v>35</v>
      </c>
      <c r="E11" s="91" t="s">
        <v>40</v>
      </c>
      <c r="F11" s="91" t="s">
        <v>41</v>
      </c>
      <c r="G11" s="91" t="s">
        <v>38</v>
      </c>
      <c r="H11" s="91" t="s">
        <v>42</v>
      </c>
      <c r="I11" s="91" t="s">
        <v>39</v>
      </c>
      <c r="J11" s="91" t="s">
        <v>37</v>
      </c>
      <c r="K11" s="91" t="s">
        <v>36</v>
      </c>
      <c r="L11" s="91" t="s">
        <v>43</v>
      </c>
      <c r="M11" s="93" t="s">
        <v>44</v>
      </c>
      <c r="N11" s="127"/>
      <c r="O11" s="135" t="s">
        <v>31</v>
      </c>
      <c r="P11" s="137" t="s">
        <v>10</v>
      </c>
      <c r="Q11" s="123" t="s">
        <v>11</v>
      </c>
      <c r="R11" s="119" t="s">
        <v>32</v>
      </c>
      <c r="S11" s="91" t="s">
        <v>12</v>
      </c>
      <c r="T11" s="93" t="s">
        <v>13</v>
      </c>
      <c r="U11" s="95" t="s">
        <v>27</v>
      </c>
      <c r="V11" s="91" t="s">
        <v>14</v>
      </c>
      <c r="W11" s="93" t="s">
        <v>15</v>
      </c>
      <c r="X11" s="132"/>
      <c r="Y11" s="134"/>
      <c r="Z11" s="122"/>
      <c r="AA11" s="122"/>
      <c r="AB11" s="124"/>
      <c r="AC11" s="125"/>
    </row>
    <row r="12" spans="1:34" ht="92.25" customHeight="1" x14ac:dyDescent="0.25">
      <c r="A12" s="112"/>
      <c r="B12" s="12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4"/>
      <c r="N12" s="128"/>
      <c r="O12" s="136"/>
      <c r="P12" s="138"/>
      <c r="Q12" s="124"/>
      <c r="R12" s="120"/>
      <c r="S12" s="92"/>
      <c r="T12" s="94"/>
      <c r="U12" s="96"/>
      <c r="V12" s="92"/>
      <c r="W12" s="94"/>
      <c r="X12" s="132"/>
      <c r="Y12" s="134"/>
      <c r="Z12" s="122"/>
      <c r="AA12" s="122"/>
      <c r="AB12" s="124"/>
      <c r="AC12" s="125"/>
    </row>
    <row r="13" spans="1:34" x14ac:dyDescent="0.25">
      <c r="A13" s="26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64"/>
      <c r="P13" s="74">
        <v>34.380000000000003</v>
      </c>
      <c r="Q13" s="75">
        <f t="shared" ref="Q13" si="0">P13/3.6</f>
        <v>9.5500000000000007</v>
      </c>
      <c r="R13" s="76"/>
      <c r="S13" s="77">
        <v>38.07</v>
      </c>
      <c r="T13" s="75">
        <f t="shared" ref="T13:T42" si="1">S13/3.6</f>
        <v>10.574999999999999</v>
      </c>
      <c r="U13" s="78"/>
      <c r="V13" s="77">
        <v>48.84</v>
      </c>
      <c r="W13" s="75">
        <f t="shared" ref="W13:W42" si="2">V13/3.6</f>
        <v>13.566666666666666</v>
      </c>
      <c r="X13" s="66"/>
      <c r="Y13" s="67"/>
      <c r="Z13" s="67"/>
      <c r="AA13" s="67"/>
      <c r="AB13" s="68"/>
      <c r="AC13" s="140">
        <v>1078.79098</v>
      </c>
      <c r="AD13" s="13">
        <f>SUM(B13:M13)+$K$44+$N$44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6">
        <v>2</v>
      </c>
      <c r="B14" s="9">
        <v>91.673599999999993</v>
      </c>
      <c r="C14" s="9">
        <v>4.0503999999999998</v>
      </c>
      <c r="D14" s="9">
        <v>0.91490000000000005</v>
      </c>
      <c r="E14" s="9">
        <v>9.6000000000000002E-2</v>
      </c>
      <c r="F14" s="9">
        <v>0.14760000000000001</v>
      </c>
      <c r="G14" s="9">
        <v>4.8999999999999998E-3</v>
      </c>
      <c r="H14" s="9">
        <v>3.0700000000000002E-2</v>
      </c>
      <c r="I14" s="9">
        <v>2.3900000000000001E-2</v>
      </c>
      <c r="J14" s="9">
        <v>2.4E-2</v>
      </c>
      <c r="K14" s="9">
        <v>1.01E-2</v>
      </c>
      <c r="L14" s="9">
        <v>2.6587000000000001</v>
      </c>
      <c r="M14" s="9">
        <v>0.36520000000000002</v>
      </c>
      <c r="N14" s="26">
        <v>0.72660000000000002</v>
      </c>
      <c r="O14" s="16"/>
      <c r="P14" s="50">
        <v>34.229999999999997</v>
      </c>
      <c r="Q14" s="44">
        <f t="shared" ref="Q14:Q16" si="3">P14/3.6</f>
        <v>9.5083333333333329</v>
      </c>
      <c r="R14" s="51"/>
      <c r="S14" s="52">
        <v>37.909999999999997</v>
      </c>
      <c r="T14" s="44">
        <f t="shared" ref="T14:T17" si="4">S14/3.6</f>
        <v>10.530555555555555</v>
      </c>
      <c r="U14" s="53"/>
      <c r="V14" s="52">
        <v>48.81</v>
      </c>
      <c r="W14" s="44">
        <f t="shared" ref="W14:W17" si="5">V14/3.6</f>
        <v>13.558333333333334</v>
      </c>
      <c r="X14" s="19"/>
      <c r="Y14" s="16"/>
      <c r="Z14" s="16">
        <v>0.1</v>
      </c>
      <c r="AA14" s="16">
        <v>5</v>
      </c>
      <c r="AB14" s="40" t="s">
        <v>51</v>
      </c>
      <c r="AC14" s="140">
        <v>1074.52476</v>
      </c>
      <c r="AD14" s="13">
        <f t="shared" ref="AD14:AD43" si="6">SUM(B14:M14)+$K$44+$N$44</f>
        <v>99.999999999999986</v>
      </c>
      <c r="AE14" s="14" t="str">
        <f>IF(AD14=100,"ОК"," ")</f>
        <v>ОК</v>
      </c>
      <c r="AF14" s="7"/>
      <c r="AG14" s="7"/>
      <c r="AH14" s="7"/>
    </row>
    <row r="15" spans="1:34" x14ac:dyDescent="0.25">
      <c r="A15" s="26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5"/>
      <c r="P15" s="74">
        <v>34.229999999999997</v>
      </c>
      <c r="Q15" s="75">
        <f t="shared" si="3"/>
        <v>9.5083333333333329</v>
      </c>
      <c r="R15" s="76"/>
      <c r="S15" s="77">
        <v>37.909999999999997</v>
      </c>
      <c r="T15" s="75">
        <f t="shared" si="4"/>
        <v>10.530555555555555</v>
      </c>
      <c r="U15" s="78"/>
      <c r="V15" s="77">
        <v>48.81</v>
      </c>
      <c r="W15" s="75">
        <f t="shared" si="5"/>
        <v>13.558333333333334</v>
      </c>
      <c r="X15" s="19"/>
      <c r="Y15" s="16"/>
      <c r="Z15" s="16"/>
      <c r="AA15" s="16"/>
      <c r="AB15" s="20"/>
      <c r="AC15" s="140">
        <v>1072.8794399999999</v>
      </c>
      <c r="AD15" s="13">
        <f t="shared" si="6"/>
        <v>0</v>
      </c>
      <c r="AE15" s="14" t="str">
        <f>IF(AD15=100,"ОК"," ")</f>
        <v xml:space="preserve"> </v>
      </c>
      <c r="AF15" s="7"/>
      <c r="AG15" s="7"/>
      <c r="AH15" s="7"/>
    </row>
    <row r="16" spans="1:34" x14ac:dyDescent="0.25">
      <c r="A16" s="26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/>
      <c r="O16" s="15"/>
      <c r="P16" s="74">
        <v>34.229999999999997</v>
      </c>
      <c r="Q16" s="75">
        <f t="shared" si="3"/>
        <v>9.5083333333333329</v>
      </c>
      <c r="R16" s="76"/>
      <c r="S16" s="77">
        <v>37.909999999999997</v>
      </c>
      <c r="T16" s="75">
        <f t="shared" si="4"/>
        <v>10.530555555555555</v>
      </c>
      <c r="U16" s="78"/>
      <c r="V16" s="77">
        <v>48.81</v>
      </c>
      <c r="W16" s="75">
        <f t="shared" si="5"/>
        <v>13.558333333333334</v>
      </c>
      <c r="X16" s="19"/>
      <c r="Y16" s="16"/>
      <c r="Z16" s="16"/>
      <c r="AA16" s="16"/>
      <c r="AB16" s="20"/>
      <c r="AC16" s="140">
        <v>1039.49352</v>
      </c>
      <c r="AD16" s="13">
        <f t="shared" si="6"/>
        <v>0</v>
      </c>
      <c r="AE16" s="14" t="str">
        <f t="shared" ref="AE16:AE43" si="7">IF(AD16=100,"ОК"," ")</f>
        <v xml:space="preserve"> </v>
      </c>
      <c r="AF16" s="7"/>
      <c r="AG16" s="7"/>
      <c r="AH16" s="7"/>
    </row>
    <row r="17" spans="1:34" x14ac:dyDescent="0.25">
      <c r="A17" s="26">
        <v>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6"/>
      <c r="O17" s="15"/>
      <c r="P17" s="74">
        <v>34.229999999999997</v>
      </c>
      <c r="Q17" s="75">
        <f>P17/3.6</f>
        <v>9.5083333333333329</v>
      </c>
      <c r="R17" s="76"/>
      <c r="S17" s="77">
        <v>37.909999999999997</v>
      </c>
      <c r="T17" s="75">
        <f t="shared" si="4"/>
        <v>10.530555555555555</v>
      </c>
      <c r="U17" s="78"/>
      <c r="V17" s="77">
        <v>48.81</v>
      </c>
      <c r="W17" s="75">
        <f t="shared" si="5"/>
        <v>13.558333333333334</v>
      </c>
      <c r="X17" s="19"/>
      <c r="Y17" s="16"/>
      <c r="Z17" s="16"/>
      <c r="AA17" s="16"/>
      <c r="AB17" s="20"/>
      <c r="AC17" s="140">
        <v>1044.3968299999999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6"/>
      <c r="O18" s="15"/>
      <c r="P18" s="74">
        <v>34.229999999999997</v>
      </c>
      <c r="Q18" s="75">
        <f>P18/3.6</f>
        <v>9.5083333333333329</v>
      </c>
      <c r="R18" s="76"/>
      <c r="S18" s="77">
        <v>37.909999999999997</v>
      </c>
      <c r="T18" s="75">
        <f>S18/3.6</f>
        <v>10.530555555555555</v>
      </c>
      <c r="U18" s="78"/>
      <c r="V18" s="77">
        <v>48.81</v>
      </c>
      <c r="W18" s="75">
        <f>V18/3.6</f>
        <v>13.558333333333334</v>
      </c>
      <c r="X18" s="19"/>
      <c r="Y18" s="16"/>
      <c r="Z18" s="16"/>
      <c r="AA18" s="16"/>
      <c r="AB18" s="20"/>
      <c r="AC18" s="72">
        <v>1052.43454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6"/>
      <c r="P19" s="74">
        <v>34.229999999999997</v>
      </c>
      <c r="Q19" s="79">
        <f>P19/3.6</f>
        <v>9.5083333333333329</v>
      </c>
      <c r="R19" s="80"/>
      <c r="S19" s="77">
        <v>37.909999999999997</v>
      </c>
      <c r="T19" s="79">
        <f>S19/3.6</f>
        <v>10.530555555555555</v>
      </c>
      <c r="U19" s="80"/>
      <c r="V19" s="77">
        <v>48.81</v>
      </c>
      <c r="W19" s="79">
        <f>V19/3.6</f>
        <v>13.558333333333334</v>
      </c>
      <c r="X19" s="16"/>
      <c r="Y19" s="16"/>
      <c r="Z19" s="16"/>
      <c r="AA19" s="16"/>
      <c r="AB19" s="73"/>
      <c r="AC19" s="140">
        <v>901.66813999999999</v>
      </c>
      <c r="AD19" s="13">
        <f t="shared" si="6"/>
        <v>0</v>
      </c>
      <c r="AE19" s="14" t="str">
        <f t="shared" si="7"/>
        <v xml:space="preserve"> </v>
      </c>
      <c r="AF19" s="7"/>
      <c r="AG19" s="7"/>
      <c r="AH19" s="7"/>
    </row>
    <row r="20" spans="1:34" x14ac:dyDescent="0.25">
      <c r="A20" s="26">
        <v>8</v>
      </c>
      <c r="B20" s="54">
        <v>91.7804</v>
      </c>
      <c r="C20" s="54">
        <v>3.9049</v>
      </c>
      <c r="D20" s="54">
        <v>0.90029999999999999</v>
      </c>
      <c r="E20" s="54">
        <v>9.35E-2</v>
      </c>
      <c r="F20" s="54">
        <v>0.14680000000000001</v>
      </c>
      <c r="G20" s="54">
        <v>5.4999999999999997E-3</v>
      </c>
      <c r="H20" s="54">
        <v>4.4499999999999998E-2</v>
      </c>
      <c r="I20" s="54">
        <v>3.8699999999999998E-2</v>
      </c>
      <c r="J20" s="54">
        <v>4.3900000000000002E-2</v>
      </c>
      <c r="K20" s="54">
        <v>9.9000000000000008E-3</v>
      </c>
      <c r="L20" s="54">
        <v>2.6779999999999999</v>
      </c>
      <c r="M20" s="54">
        <v>0.35360000000000003</v>
      </c>
      <c r="N20" s="65">
        <v>0.7268</v>
      </c>
      <c r="O20" s="56"/>
      <c r="P20" s="52">
        <v>34.24</v>
      </c>
      <c r="Q20" s="44">
        <f t="shared" ref="Q20:Q42" si="8">P20/3.6</f>
        <v>9.5111111111111111</v>
      </c>
      <c r="R20" s="57"/>
      <c r="S20" s="52">
        <v>37.92</v>
      </c>
      <c r="T20" s="44">
        <f t="shared" si="1"/>
        <v>10.533333333333333</v>
      </c>
      <c r="U20" s="58"/>
      <c r="V20" s="52">
        <v>48.81</v>
      </c>
      <c r="W20" s="44">
        <f t="shared" si="2"/>
        <v>13.558333333333334</v>
      </c>
      <c r="X20" s="59"/>
      <c r="Y20" s="45"/>
      <c r="Z20" s="45"/>
      <c r="AA20" s="45"/>
      <c r="AB20" s="60"/>
      <c r="AC20" s="141">
        <v>842.65810999999997</v>
      </c>
      <c r="AD20" s="13">
        <f t="shared" si="6"/>
        <v>100</v>
      </c>
      <c r="AE20" s="14" t="str">
        <f t="shared" si="7"/>
        <v>ОК</v>
      </c>
      <c r="AF20" s="7"/>
      <c r="AG20" s="7"/>
      <c r="AH20" s="7"/>
    </row>
    <row r="21" spans="1:34" x14ac:dyDescent="0.25">
      <c r="A21" s="26">
        <v>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  <c r="O21" s="15"/>
      <c r="P21" s="77">
        <v>34.24</v>
      </c>
      <c r="Q21" s="75">
        <f t="shared" si="8"/>
        <v>9.5111111111111111</v>
      </c>
      <c r="R21" s="81"/>
      <c r="S21" s="77">
        <v>37.92</v>
      </c>
      <c r="T21" s="75">
        <f t="shared" si="1"/>
        <v>10.533333333333333</v>
      </c>
      <c r="U21" s="82"/>
      <c r="V21" s="77">
        <v>48.81</v>
      </c>
      <c r="W21" s="75">
        <f t="shared" si="2"/>
        <v>13.558333333333334</v>
      </c>
      <c r="X21" s="19"/>
      <c r="Y21" s="16"/>
      <c r="Z21" s="16"/>
      <c r="AA21" s="16"/>
      <c r="AB21" s="20"/>
      <c r="AC21" s="140">
        <v>748.77055000000007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6"/>
      <c r="O22" s="15"/>
      <c r="P22" s="77">
        <v>34.24</v>
      </c>
      <c r="Q22" s="75">
        <f t="shared" si="8"/>
        <v>9.5111111111111111</v>
      </c>
      <c r="R22" s="81"/>
      <c r="S22" s="77">
        <v>37.92</v>
      </c>
      <c r="T22" s="75">
        <f t="shared" si="1"/>
        <v>10.533333333333333</v>
      </c>
      <c r="U22" s="82"/>
      <c r="V22" s="77">
        <v>48.81</v>
      </c>
      <c r="W22" s="75">
        <f t="shared" si="2"/>
        <v>13.558333333333334</v>
      </c>
      <c r="X22" s="19"/>
      <c r="Y22" s="16"/>
      <c r="Z22" s="16"/>
      <c r="AA22" s="16"/>
      <c r="AB22" s="20"/>
      <c r="AC22" s="140">
        <v>762.97639000000004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6"/>
      <c r="O23" s="15"/>
      <c r="P23" s="77">
        <v>34.24</v>
      </c>
      <c r="Q23" s="75">
        <f t="shared" si="8"/>
        <v>9.5111111111111111</v>
      </c>
      <c r="R23" s="81"/>
      <c r="S23" s="77">
        <v>37.92</v>
      </c>
      <c r="T23" s="75">
        <f t="shared" si="1"/>
        <v>10.533333333333333</v>
      </c>
      <c r="U23" s="82"/>
      <c r="V23" s="77">
        <v>48.81</v>
      </c>
      <c r="W23" s="75">
        <f t="shared" si="2"/>
        <v>13.558333333333334</v>
      </c>
      <c r="X23" s="19">
        <v>-8.6999999999999993</v>
      </c>
      <c r="Y23" s="16">
        <v>-9.5</v>
      </c>
      <c r="Z23" s="16"/>
      <c r="AA23" s="16"/>
      <c r="AB23" s="20"/>
      <c r="AC23" s="140">
        <v>885.55637000000002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6"/>
      <c r="O24" s="15"/>
      <c r="P24" s="77">
        <v>34.24</v>
      </c>
      <c r="Q24" s="75">
        <f t="shared" si="8"/>
        <v>9.5111111111111111</v>
      </c>
      <c r="R24" s="81"/>
      <c r="S24" s="77">
        <v>37.92</v>
      </c>
      <c r="T24" s="75">
        <f t="shared" si="1"/>
        <v>10.533333333333333</v>
      </c>
      <c r="U24" s="82"/>
      <c r="V24" s="77">
        <v>48.81</v>
      </c>
      <c r="W24" s="75">
        <f t="shared" si="2"/>
        <v>13.558333333333334</v>
      </c>
      <c r="X24" s="19"/>
      <c r="Y24" s="16"/>
      <c r="Z24" s="16"/>
      <c r="AA24" s="16"/>
      <c r="AB24" s="20"/>
      <c r="AC24" s="140">
        <v>944.06266000000005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6"/>
      <c r="O25" s="15"/>
      <c r="P25" s="77">
        <v>34.24</v>
      </c>
      <c r="Q25" s="75">
        <f t="shared" si="8"/>
        <v>9.5111111111111111</v>
      </c>
      <c r="R25" s="81"/>
      <c r="S25" s="77">
        <v>37.92</v>
      </c>
      <c r="T25" s="75">
        <f t="shared" si="1"/>
        <v>10.533333333333333</v>
      </c>
      <c r="U25" s="82"/>
      <c r="V25" s="77">
        <v>48.81</v>
      </c>
      <c r="W25" s="75">
        <f t="shared" si="2"/>
        <v>13.558333333333334</v>
      </c>
      <c r="X25" s="19"/>
      <c r="Y25" s="16"/>
      <c r="Z25" s="16"/>
      <c r="AA25" s="16"/>
      <c r="AB25" s="20"/>
      <c r="AC25" s="140">
        <v>987.14126999999996</v>
      </c>
      <c r="AD25" s="13">
        <f t="shared" si="6"/>
        <v>0</v>
      </c>
      <c r="AE25" s="14" t="str">
        <f t="shared" si="7"/>
        <v xml:space="preserve"> </v>
      </c>
      <c r="AF25" s="7"/>
      <c r="AG25" s="7"/>
      <c r="AH25" s="7"/>
    </row>
    <row r="26" spans="1:34" x14ac:dyDescent="0.25">
      <c r="A26" s="26">
        <v>14</v>
      </c>
      <c r="B26" s="9">
        <v>91.693399999999997</v>
      </c>
      <c r="C26" s="9">
        <v>3.9538000000000002</v>
      </c>
      <c r="D26" s="9">
        <v>0.90159999999999996</v>
      </c>
      <c r="E26" s="9">
        <v>9.1999999999999998E-2</v>
      </c>
      <c r="F26" s="9">
        <v>0.14299999999999999</v>
      </c>
      <c r="G26" s="9">
        <v>8.3999999999999995E-3</v>
      </c>
      <c r="H26" s="9">
        <v>3.6999999999999998E-2</v>
      </c>
      <c r="I26" s="9">
        <v>3.1199999999999999E-2</v>
      </c>
      <c r="J26" s="9">
        <v>3.4500000000000003E-2</v>
      </c>
      <c r="K26" s="9">
        <v>1.0200000000000001E-2</v>
      </c>
      <c r="L26" s="9">
        <v>2.7416999999999998</v>
      </c>
      <c r="M26" s="9">
        <v>0.35320000000000001</v>
      </c>
      <c r="N26" s="26">
        <v>0.7268</v>
      </c>
      <c r="O26" s="15"/>
      <c r="P26" s="61">
        <v>34.200000000000003</v>
      </c>
      <c r="Q26" s="44">
        <f t="shared" si="8"/>
        <v>9.5</v>
      </c>
      <c r="R26" s="57"/>
      <c r="S26" s="52">
        <v>37.880000000000003</v>
      </c>
      <c r="T26" s="44">
        <f t="shared" si="1"/>
        <v>10.522222222222222</v>
      </c>
      <c r="U26" s="58"/>
      <c r="V26" s="52">
        <v>48.76</v>
      </c>
      <c r="W26" s="44">
        <f t="shared" si="2"/>
        <v>13.544444444444444</v>
      </c>
      <c r="X26" s="59"/>
      <c r="Y26" s="45"/>
      <c r="Z26" s="45"/>
      <c r="AA26" s="45"/>
      <c r="AB26" s="60"/>
      <c r="AC26" s="140">
        <v>1007.53234</v>
      </c>
      <c r="AD26" s="13">
        <f t="shared" si="6"/>
        <v>99.999999999999986</v>
      </c>
      <c r="AE26" s="14" t="str">
        <f t="shared" si="7"/>
        <v>ОК</v>
      </c>
      <c r="AF26" s="7"/>
      <c r="AG26" s="7"/>
      <c r="AH26" s="7"/>
    </row>
    <row r="27" spans="1:34" x14ac:dyDescent="0.25">
      <c r="A27" s="26">
        <v>15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6"/>
      <c r="O27" s="15"/>
      <c r="P27" s="83">
        <v>34.200000000000003</v>
      </c>
      <c r="Q27" s="75">
        <f t="shared" si="8"/>
        <v>9.5</v>
      </c>
      <c r="R27" s="81"/>
      <c r="S27" s="77">
        <v>37.880000000000003</v>
      </c>
      <c r="T27" s="75">
        <f t="shared" si="1"/>
        <v>10.522222222222222</v>
      </c>
      <c r="U27" s="82"/>
      <c r="V27" s="77">
        <v>48.76</v>
      </c>
      <c r="W27" s="75">
        <f>V27/3.6</f>
        <v>13.544444444444444</v>
      </c>
      <c r="X27" s="19"/>
      <c r="Y27" s="16"/>
      <c r="Z27" s="16"/>
      <c r="AA27" s="16"/>
      <c r="AB27" s="20"/>
      <c r="AC27" s="140">
        <v>1040.2775200000001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6"/>
      <c r="O28" s="15"/>
      <c r="P28" s="83">
        <v>34.200000000000003</v>
      </c>
      <c r="Q28" s="75">
        <f>P28/3.6</f>
        <v>9.5</v>
      </c>
      <c r="R28" s="81"/>
      <c r="S28" s="77">
        <v>37.880000000000003</v>
      </c>
      <c r="T28" s="75">
        <f>S28/3.6</f>
        <v>10.522222222222222</v>
      </c>
      <c r="U28" s="82"/>
      <c r="V28" s="77">
        <v>48.76</v>
      </c>
      <c r="W28" s="75">
        <f>V28/3.6</f>
        <v>13.544444444444444</v>
      </c>
      <c r="X28" s="19"/>
      <c r="Y28" s="16"/>
      <c r="Z28" s="16"/>
      <c r="AA28" s="16"/>
      <c r="AB28" s="20"/>
      <c r="AC28" s="140">
        <v>1128.4030400000001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5"/>
      <c r="P29" s="83">
        <v>34.200000000000003</v>
      </c>
      <c r="Q29" s="75">
        <f>P29/3.6</f>
        <v>9.5</v>
      </c>
      <c r="R29" s="42"/>
      <c r="S29" s="77">
        <v>37.880000000000003</v>
      </c>
      <c r="T29" s="79">
        <f>S29/3.6</f>
        <v>10.522222222222222</v>
      </c>
      <c r="U29" s="43"/>
      <c r="V29" s="77">
        <v>48.76</v>
      </c>
      <c r="W29" s="79">
        <f>V29/3.6</f>
        <v>13.544444444444444</v>
      </c>
      <c r="X29" s="19"/>
      <c r="Y29" s="16"/>
      <c r="Z29" s="16"/>
      <c r="AA29" s="16"/>
      <c r="AB29" s="20"/>
      <c r="AC29" s="140">
        <v>1230.7638700000002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6"/>
      <c r="O30" s="15"/>
      <c r="P30" s="83">
        <v>34.200000000000003</v>
      </c>
      <c r="Q30" s="75">
        <f t="shared" si="8"/>
        <v>9.5</v>
      </c>
      <c r="R30" s="81"/>
      <c r="S30" s="77">
        <v>37.880000000000003</v>
      </c>
      <c r="T30" s="75">
        <f t="shared" si="1"/>
        <v>10.522222222222222</v>
      </c>
      <c r="U30" s="82"/>
      <c r="V30" s="77">
        <v>48.76</v>
      </c>
      <c r="W30" s="75">
        <f t="shared" si="2"/>
        <v>13.544444444444444</v>
      </c>
      <c r="X30" s="19"/>
      <c r="Y30" s="16"/>
      <c r="Z30" s="16"/>
      <c r="AA30" s="16"/>
      <c r="AB30" s="20"/>
      <c r="AC30" s="140">
        <v>1242.59492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/>
      <c r="O31" s="15"/>
      <c r="P31" s="83">
        <v>34.200000000000003</v>
      </c>
      <c r="Q31" s="75">
        <f t="shared" si="8"/>
        <v>9.5</v>
      </c>
      <c r="R31" s="81"/>
      <c r="S31" s="77">
        <v>37.880000000000003</v>
      </c>
      <c r="T31" s="75">
        <f t="shared" si="1"/>
        <v>10.522222222222222</v>
      </c>
      <c r="U31" s="82"/>
      <c r="V31" s="77">
        <v>48.76</v>
      </c>
      <c r="W31" s="75">
        <f t="shared" si="2"/>
        <v>13.544444444444444</v>
      </c>
      <c r="X31" s="19"/>
      <c r="Y31" s="16"/>
      <c r="Z31" s="16"/>
      <c r="AA31" s="16"/>
      <c r="AB31" s="20"/>
      <c r="AC31" s="140">
        <v>1253.4018100000001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/>
      <c r="O32" s="15"/>
      <c r="P32" s="83">
        <v>34.200000000000003</v>
      </c>
      <c r="Q32" s="75">
        <f t="shared" si="8"/>
        <v>9.5</v>
      </c>
      <c r="R32" s="81"/>
      <c r="S32" s="77">
        <v>37.880000000000003</v>
      </c>
      <c r="T32" s="75">
        <f t="shared" si="1"/>
        <v>10.522222222222222</v>
      </c>
      <c r="U32" s="82"/>
      <c r="V32" s="77">
        <v>48.76</v>
      </c>
      <c r="W32" s="75">
        <f t="shared" si="2"/>
        <v>13.544444444444444</v>
      </c>
      <c r="X32" s="19"/>
      <c r="Y32" s="16"/>
      <c r="Z32" s="16"/>
      <c r="AA32" s="16"/>
      <c r="AB32" s="20"/>
      <c r="AC32" s="140">
        <v>1319.5798400000001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/>
      <c r="O33" s="15"/>
      <c r="P33" s="83">
        <v>34.200000000000003</v>
      </c>
      <c r="Q33" s="75">
        <f t="shared" si="8"/>
        <v>9.5</v>
      </c>
      <c r="R33" s="81"/>
      <c r="S33" s="77">
        <v>37.880000000000003</v>
      </c>
      <c r="T33" s="75">
        <f t="shared" si="1"/>
        <v>10.522222222222222</v>
      </c>
      <c r="U33" s="82"/>
      <c r="V33" s="77">
        <v>48.76</v>
      </c>
      <c r="W33" s="75">
        <f t="shared" si="2"/>
        <v>13.544444444444444</v>
      </c>
      <c r="X33" s="19"/>
      <c r="Y33" s="16"/>
      <c r="Z33" s="16"/>
      <c r="AA33" s="16"/>
      <c r="AB33" s="20"/>
      <c r="AC33" s="140">
        <v>1307.42524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6"/>
      <c r="O34" s="15"/>
      <c r="P34" s="83">
        <v>34.200000000000003</v>
      </c>
      <c r="Q34" s="75">
        <f t="shared" si="8"/>
        <v>9.5</v>
      </c>
      <c r="R34" s="81"/>
      <c r="S34" s="77">
        <v>37.880000000000003</v>
      </c>
      <c r="T34" s="75">
        <f t="shared" si="1"/>
        <v>10.522222222222222</v>
      </c>
      <c r="U34" s="82"/>
      <c r="V34" s="77">
        <v>48.76</v>
      </c>
      <c r="W34" s="75">
        <f t="shared" si="2"/>
        <v>13.544444444444444</v>
      </c>
      <c r="X34" s="19"/>
      <c r="Y34" s="16"/>
      <c r="Z34" s="16"/>
      <c r="AA34" s="16"/>
      <c r="AB34" s="20"/>
      <c r="AC34" s="140">
        <v>1398.7111200000002</v>
      </c>
      <c r="AD34" s="13">
        <f t="shared" si="6"/>
        <v>0</v>
      </c>
      <c r="AE34" s="14" t="str">
        <f t="shared" si="7"/>
        <v xml:space="preserve"> </v>
      </c>
      <c r="AF34" s="7"/>
      <c r="AG34" s="7"/>
      <c r="AH34" s="7"/>
    </row>
    <row r="35" spans="1:34" x14ac:dyDescent="0.25">
      <c r="A35" s="26">
        <v>23</v>
      </c>
      <c r="B35" s="54">
        <v>91.406899999999993</v>
      </c>
      <c r="C35" s="54">
        <v>3.9977999999999998</v>
      </c>
      <c r="D35" s="54">
        <v>0.89590000000000003</v>
      </c>
      <c r="E35" s="54">
        <v>9.0800000000000006E-2</v>
      </c>
      <c r="F35" s="54">
        <v>0.13669999999999999</v>
      </c>
      <c r="G35" s="54">
        <v>2.8999999999999998E-3</v>
      </c>
      <c r="H35" s="54">
        <v>2.58E-2</v>
      </c>
      <c r="I35" s="54">
        <v>2.0400000000000001E-2</v>
      </c>
      <c r="J35" s="54">
        <v>3.61E-2</v>
      </c>
      <c r="K35" s="54">
        <v>1.21E-2</v>
      </c>
      <c r="L35" s="54">
        <v>3.0263</v>
      </c>
      <c r="M35" s="54">
        <v>0.3483</v>
      </c>
      <c r="N35" s="55">
        <v>0.72760000000000002</v>
      </c>
      <c r="O35" s="56"/>
      <c r="P35" s="52">
        <v>34.08</v>
      </c>
      <c r="Q35" s="44">
        <f t="shared" si="8"/>
        <v>9.4666666666666668</v>
      </c>
      <c r="R35" s="57"/>
      <c r="S35" s="52">
        <v>37.75</v>
      </c>
      <c r="T35" s="44">
        <f t="shared" si="1"/>
        <v>10.486111111111111</v>
      </c>
      <c r="U35" s="58"/>
      <c r="V35" s="52">
        <v>48.57</v>
      </c>
      <c r="W35" s="44">
        <f t="shared" si="2"/>
        <v>13.491666666666667</v>
      </c>
      <c r="X35" s="59"/>
      <c r="Y35" s="45"/>
      <c r="Z35" s="16">
        <v>0.1</v>
      </c>
      <c r="AA35" s="16">
        <v>8</v>
      </c>
      <c r="AB35" s="40" t="s">
        <v>51</v>
      </c>
      <c r="AC35" s="140">
        <v>1438.37951</v>
      </c>
      <c r="AD35" s="13">
        <f>SUM(B35:M35)+$K$44+$N$44</f>
        <v>100</v>
      </c>
      <c r="AE35" s="14" t="str">
        <f>IF(AD35=100,"ОК"," ")</f>
        <v>ОК</v>
      </c>
      <c r="AF35" s="7"/>
      <c r="AG35" s="7"/>
      <c r="AH35" s="7"/>
    </row>
    <row r="36" spans="1:34" x14ac:dyDescent="0.25">
      <c r="A36" s="26">
        <v>24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15"/>
      <c r="P36" s="77">
        <v>34.08</v>
      </c>
      <c r="Q36" s="75">
        <f t="shared" si="8"/>
        <v>9.4666666666666668</v>
      </c>
      <c r="R36" s="81"/>
      <c r="S36" s="77">
        <v>37.75</v>
      </c>
      <c r="T36" s="75">
        <f t="shared" si="1"/>
        <v>10.486111111111111</v>
      </c>
      <c r="U36" s="82"/>
      <c r="V36" s="77">
        <v>48.57</v>
      </c>
      <c r="W36" s="75">
        <f t="shared" si="2"/>
        <v>13.491666666666667</v>
      </c>
      <c r="X36" s="19"/>
      <c r="Y36" s="16"/>
      <c r="Z36" s="16"/>
      <c r="AA36" s="16"/>
      <c r="AB36" s="20"/>
      <c r="AC36" s="140">
        <v>1370.5323500000002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/>
      <c r="O37" s="15"/>
      <c r="P37" s="77">
        <v>34.08</v>
      </c>
      <c r="Q37" s="75">
        <f t="shared" si="8"/>
        <v>9.4666666666666668</v>
      </c>
      <c r="R37" s="81"/>
      <c r="S37" s="77">
        <v>37.75</v>
      </c>
      <c r="T37" s="75">
        <f t="shared" si="1"/>
        <v>10.486111111111111</v>
      </c>
      <c r="U37" s="82"/>
      <c r="V37" s="77">
        <v>48.57</v>
      </c>
      <c r="W37" s="75">
        <f t="shared" si="2"/>
        <v>13.491666666666667</v>
      </c>
      <c r="X37" s="19"/>
      <c r="Y37" s="16"/>
      <c r="Z37" s="16"/>
      <c r="AA37" s="16"/>
      <c r="AB37" s="20"/>
      <c r="AC37" s="140">
        <v>1271.4770800000001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6"/>
      <c r="O38" s="15"/>
      <c r="P38" s="77">
        <v>34.08</v>
      </c>
      <c r="Q38" s="75">
        <f t="shared" si="8"/>
        <v>9.4666666666666668</v>
      </c>
      <c r="R38" s="81"/>
      <c r="S38" s="77">
        <v>37.75</v>
      </c>
      <c r="T38" s="75">
        <f t="shared" si="1"/>
        <v>10.486111111111111</v>
      </c>
      <c r="U38" s="82"/>
      <c r="V38" s="77">
        <v>48.57</v>
      </c>
      <c r="W38" s="75">
        <f t="shared" si="2"/>
        <v>13.491666666666667</v>
      </c>
      <c r="X38" s="19"/>
      <c r="Y38" s="16"/>
      <c r="Z38" s="16"/>
      <c r="AA38" s="16"/>
      <c r="AB38" s="20"/>
      <c r="AC38" s="140">
        <v>1286.7838700000002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/>
      <c r="O39" s="15"/>
      <c r="P39" s="77">
        <v>34.08</v>
      </c>
      <c r="Q39" s="75">
        <f t="shared" si="8"/>
        <v>9.4666666666666668</v>
      </c>
      <c r="R39" s="81"/>
      <c r="S39" s="77">
        <v>37.75</v>
      </c>
      <c r="T39" s="75">
        <f t="shared" si="1"/>
        <v>10.486111111111111</v>
      </c>
      <c r="U39" s="82"/>
      <c r="V39" s="77">
        <v>48.57</v>
      </c>
      <c r="W39" s="75">
        <f t="shared" si="2"/>
        <v>13.491666666666667</v>
      </c>
      <c r="X39" s="19"/>
      <c r="Y39" s="16"/>
      <c r="Z39" s="16"/>
      <c r="AA39" s="16"/>
      <c r="AB39" s="20"/>
      <c r="AC39" s="140">
        <v>1235.6106499999999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6"/>
      <c r="O40" s="15"/>
      <c r="P40" s="77">
        <v>34.08</v>
      </c>
      <c r="Q40" s="75">
        <f t="shared" si="8"/>
        <v>9.4666666666666668</v>
      </c>
      <c r="R40" s="81"/>
      <c r="S40" s="77">
        <v>37.75</v>
      </c>
      <c r="T40" s="75">
        <f t="shared" si="1"/>
        <v>10.486111111111111</v>
      </c>
      <c r="U40" s="82"/>
      <c r="V40" s="77">
        <v>48.57</v>
      </c>
      <c r="W40" s="75">
        <f t="shared" si="2"/>
        <v>13.491666666666667</v>
      </c>
      <c r="X40" s="19"/>
      <c r="Y40" s="16"/>
      <c r="Z40" s="16"/>
      <c r="AA40" s="16"/>
      <c r="AB40" s="20"/>
      <c r="AC40" s="140">
        <v>1162.1471000000001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x14ac:dyDescent="0.25">
      <c r="A41" s="26">
        <v>29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6"/>
      <c r="O41" s="15"/>
      <c r="P41" s="77">
        <v>34.08</v>
      </c>
      <c r="Q41" s="75">
        <f t="shared" si="8"/>
        <v>9.4666666666666668</v>
      </c>
      <c r="R41" s="81"/>
      <c r="S41" s="77">
        <v>37.75</v>
      </c>
      <c r="T41" s="75">
        <f t="shared" si="1"/>
        <v>10.486111111111111</v>
      </c>
      <c r="U41" s="82"/>
      <c r="V41" s="77">
        <v>48.57</v>
      </c>
      <c r="W41" s="75">
        <f t="shared" si="2"/>
        <v>13.491666666666667</v>
      </c>
      <c r="X41" s="19"/>
      <c r="Y41" s="16"/>
      <c r="Z41" s="16"/>
      <c r="AA41" s="16"/>
      <c r="AB41" s="20"/>
      <c r="AC41" s="140">
        <v>1224.6285800000001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thickBot="1" x14ac:dyDescent="0.3">
      <c r="A42" s="26">
        <v>30</v>
      </c>
      <c r="B42" s="31"/>
      <c r="C42" s="9"/>
      <c r="D42" s="9"/>
      <c r="E42" s="9"/>
      <c r="F42" s="9"/>
      <c r="G42" s="9"/>
      <c r="H42" s="9"/>
      <c r="I42" s="9"/>
      <c r="J42" s="9"/>
      <c r="K42" s="9"/>
      <c r="L42" s="9"/>
      <c r="M42" s="28"/>
      <c r="N42" s="26"/>
      <c r="O42" s="15"/>
      <c r="P42" s="77">
        <v>34.08</v>
      </c>
      <c r="Q42" s="75">
        <f t="shared" si="8"/>
        <v>9.4666666666666668</v>
      </c>
      <c r="R42" s="81"/>
      <c r="S42" s="77">
        <v>37.75</v>
      </c>
      <c r="T42" s="75">
        <f t="shared" si="1"/>
        <v>10.486111111111111</v>
      </c>
      <c r="U42" s="82"/>
      <c r="V42" s="77">
        <v>48.57</v>
      </c>
      <c r="W42" s="75">
        <f t="shared" si="2"/>
        <v>13.491666666666667</v>
      </c>
      <c r="X42" s="19"/>
      <c r="Y42" s="16"/>
      <c r="Z42" s="16"/>
      <c r="AA42" s="16"/>
      <c r="AB42" s="20"/>
      <c r="AC42" s="140">
        <v>1344.6843999999999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.75" hidden="1" thickBot="1" x14ac:dyDescent="0.3">
      <c r="A43" s="27">
        <v>31</v>
      </c>
      <c r="B43" s="32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27"/>
      <c r="O43" s="24"/>
      <c r="P43" s="22"/>
      <c r="Q43" s="23"/>
      <c r="R43" s="24"/>
      <c r="S43" s="22"/>
      <c r="T43" s="23"/>
      <c r="U43" s="21"/>
      <c r="V43" s="22"/>
      <c r="W43" s="23"/>
      <c r="X43" s="21"/>
      <c r="Y43" s="22"/>
      <c r="Z43" s="22"/>
      <c r="AA43" s="35"/>
      <c r="AB43" s="36"/>
      <c r="AC43" s="72">
        <v>1374.07483</v>
      </c>
      <c r="AD43" s="13">
        <f t="shared" si="6"/>
        <v>0</v>
      </c>
      <c r="AE43" s="14" t="str">
        <f t="shared" si="7"/>
        <v xml:space="preserve"> </v>
      </c>
      <c r="AF43" s="7"/>
      <c r="AG43" s="7"/>
      <c r="AH43" s="7"/>
    </row>
    <row r="44" spans="1:34" ht="15" customHeight="1" thickBot="1" x14ac:dyDescent="0.3">
      <c r="A44" s="103" t="s">
        <v>24</v>
      </c>
      <c r="B44" s="103"/>
      <c r="C44" s="103"/>
      <c r="D44" s="103"/>
      <c r="E44" s="103"/>
      <c r="F44" s="103"/>
      <c r="G44" s="103"/>
      <c r="H44" s="104"/>
      <c r="I44" s="105" t="s">
        <v>22</v>
      </c>
      <c r="J44" s="106"/>
      <c r="K44" s="33">
        <v>0</v>
      </c>
      <c r="L44" s="107" t="s">
        <v>23</v>
      </c>
      <c r="M44" s="108"/>
      <c r="N44" s="34">
        <v>0</v>
      </c>
      <c r="O44" s="109">
        <f>SUMPRODUCT(O13:O43,AC13:AC43)/SUM(AC13:AC43)</f>
        <v>0</v>
      </c>
      <c r="P44" s="99">
        <f>SUMPRODUCT(P13:P43,AC13:AC43)/SUM(AC13:AC43)</f>
        <v>32.84146937106329</v>
      </c>
      <c r="Q44" s="97">
        <f>SUMPRODUCT(Q13:Q43,AC13:AC43)/SUM(AC13:AC43)</f>
        <v>9.1226303808509126</v>
      </c>
      <c r="R44" s="99">
        <f>SUMPRODUCT(R13:R43,AC13:AC43)/SUM(AC13:AC43)</f>
        <v>0</v>
      </c>
      <c r="S44" s="99">
        <f>SUMPRODUCT(S13:S43,AC13:AC43)/SUM(AC13:AC43)</f>
        <v>36.374654338921417</v>
      </c>
      <c r="T44" s="101">
        <f>SUMPRODUCT(T13:T43,AC13:AC43)/SUM(AC13:AC43)</f>
        <v>10.104070649700391</v>
      </c>
      <c r="U44" s="17"/>
      <c r="V44" s="8"/>
      <c r="W44" s="8"/>
      <c r="X44" s="8"/>
      <c r="Y44" s="8"/>
      <c r="Z44" s="8"/>
      <c r="AA44" s="86" t="s">
        <v>45</v>
      </c>
      <c r="AB44" s="87"/>
      <c r="AC44" s="142">
        <v>34031.097999999998</v>
      </c>
      <c r="AD44" s="13"/>
      <c r="AE44" s="14"/>
      <c r="AF44" s="7"/>
      <c r="AG44" s="7"/>
      <c r="AH44" s="7"/>
    </row>
    <row r="45" spans="1:34" ht="19.5" customHeight="1" thickBot="1" x14ac:dyDescent="0.3">
      <c r="A45" s="3"/>
      <c r="B45" s="4"/>
      <c r="C45" s="4"/>
      <c r="D45" s="4"/>
      <c r="E45" s="4"/>
      <c r="F45" s="4"/>
      <c r="G45" s="4"/>
      <c r="H45" s="88" t="s">
        <v>3</v>
      </c>
      <c r="I45" s="89"/>
      <c r="J45" s="89"/>
      <c r="K45" s="89"/>
      <c r="L45" s="89"/>
      <c r="M45" s="89"/>
      <c r="N45" s="90"/>
      <c r="O45" s="110"/>
      <c r="P45" s="100"/>
      <c r="Q45" s="98"/>
      <c r="R45" s="100"/>
      <c r="S45" s="100"/>
      <c r="T45" s="102"/>
      <c r="U45" s="17"/>
      <c r="V45" s="4"/>
      <c r="W45" s="4"/>
      <c r="X45" s="4"/>
      <c r="Y45" s="4"/>
      <c r="Z45" s="4"/>
      <c r="AA45" s="4"/>
      <c r="AB45" s="4"/>
      <c r="AC45" s="5"/>
    </row>
    <row r="46" spans="1:34" ht="17.25" customHeight="1" x14ac:dyDescent="0.25"/>
    <row r="47" spans="1:34" x14ac:dyDescent="0.25">
      <c r="B47" s="2" t="s">
        <v>52</v>
      </c>
      <c r="R47" s="41" t="s">
        <v>53</v>
      </c>
      <c r="S47" s="41"/>
      <c r="T47" s="41"/>
      <c r="U47" s="41"/>
      <c r="V47" s="41">
        <v>2016</v>
      </c>
    </row>
    <row r="48" spans="1:34" x14ac:dyDescent="0.25">
      <c r="D48" s="6" t="s">
        <v>5</v>
      </c>
      <c r="O48" s="6" t="s">
        <v>7</v>
      </c>
      <c r="R48" s="6" t="s">
        <v>6</v>
      </c>
      <c r="S48" s="11"/>
      <c r="T48" s="11"/>
      <c r="U48" s="11"/>
      <c r="V48" s="6" t="s">
        <v>8</v>
      </c>
    </row>
    <row r="49" spans="2:22" x14ac:dyDescent="0.25">
      <c r="B49" s="2" t="s">
        <v>54</v>
      </c>
      <c r="R49" s="41" t="s">
        <v>58</v>
      </c>
      <c r="S49" s="41"/>
      <c r="T49" s="41"/>
      <c r="U49" s="41"/>
      <c r="V49" s="41">
        <v>2016</v>
      </c>
    </row>
    <row r="50" spans="2:22" x14ac:dyDescent="0.25">
      <c r="B50" s="6" t="s">
        <v>55</v>
      </c>
      <c r="O50" s="6" t="s">
        <v>7</v>
      </c>
      <c r="R50" s="6" t="s">
        <v>6</v>
      </c>
      <c r="S50" s="11"/>
      <c r="T50" s="11"/>
      <c r="U50" s="11"/>
      <c r="V50" s="6" t="s">
        <v>8</v>
      </c>
    </row>
    <row r="51" spans="2:22" x14ac:dyDescent="0.25">
      <c r="B51" s="2" t="s">
        <v>56</v>
      </c>
      <c r="R51" s="41" t="s">
        <v>57</v>
      </c>
      <c r="S51" s="41"/>
      <c r="T51" s="41"/>
      <c r="U51" s="41"/>
      <c r="V51" s="41">
        <v>2016</v>
      </c>
    </row>
    <row r="52" spans="2:22" x14ac:dyDescent="0.25">
      <c r="E52" s="6" t="s">
        <v>9</v>
      </c>
      <c r="O52" s="6" t="s">
        <v>7</v>
      </c>
      <c r="R52" s="6" t="s">
        <v>6</v>
      </c>
      <c r="V52" s="6" t="s">
        <v>8</v>
      </c>
    </row>
    <row r="55" spans="2:22" x14ac:dyDescent="0.25">
      <c r="B55" s="1" t="s">
        <v>46</v>
      </c>
    </row>
  </sheetData>
  <mergeCells count="46">
    <mergeCell ref="A3:E3"/>
    <mergeCell ref="AA9:AA12"/>
    <mergeCell ref="AB9:AB12"/>
    <mergeCell ref="AC9:AC12"/>
    <mergeCell ref="N10:N12"/>
    <mergeCell ref="Z9:Z12"/>
    <mergeCell ref="N9:W9"/>
    <mergeCell ref="X9:X12"/>
    <mergeCell ref="Y9:Y12"/>
    <mergeCell ref="R11:R12"/>
    <mergeCell ref="M11:M12"/>
    <mergeCell ref="O11:O12"/>
    <mergeCell ref="P11:P12"/>
    <mergeCell ref="Q11:Q12"/>
    <mergeCell ref="I3:Y3"/>
    <mergeCell ref="L4:V4"/>
    <mergeCell ref="P44:P45"/>
    <mergeCell ref="A9:A12"/>
    <mergeCell ref="I11:I12"/>
    <mergeCell ref="J11:J12"/>
    <mergeCell ref="K11:K12"/>
    <mergeCell ref="L11:L12"/>
    <mergeCell ref="G11:G12"/>
    <mergeCell ref="B9:M10"/>
    <mergeCell ref="B11:B12"/>
    <mergeCell ref="C11:C12"/>
    <mergeCell ref="D11:D12"/>
    <mergeCell ref="E11:E12"/>
    <mergeCell ref="F11:F12"/>
    <mergeCell ref="H11:H12"/>
    <mergeCell ref="A4:F4"/>
    <mergeCell ref="AA44:AB44"/>
    <mergeCell ref="H45:N45"/>
    <mergeCell ref="S11:S12"/>
    <mergeCell ref="T11:T12"/>
    <mergeCell ref="U11:U12"/>
    <mergeCell ref="V11:V12"/>
    <mergeCell ref="Q44:Q45"/>
    <mergeCell ref="R44:R45"/>
    <mergeCell ref="S44:S45"/>
    <mergeCell ref="T44:T45"/>
    <mergeCell ref="W11:W12"/>
    <mergeCell ref="A44:H44"/>
    <mergeCell ref="I44:J44"/>
    <mergeCell ref="L44:M44"/>
    <mergeCell ref="O44:O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3" sqref="B3:B33"/>
    </sheetView>
  </sheetViews>
  <sheetFormatPr defaultRowHeight="15" x14ac:dyDescent="0.25"/>
  <sheetData>
    <row r="1" spans="1:7" x14ac:dyDescent="0.25">
      <c r="A1" t="s">
        <v>63</v>
      </c>
    </row>
    <row r="2" spans="1:7" x14ac:dyDescent="0.25">
      <c r="A2" t="s">
        <v>64</v>
      </c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x14ac:dyDescent="0.25">
      <c r="A3">
        <v>1</v>
      </c>
      <c r="B3">
        <v>1078790.98</v>
      </c>
      <c r="C3">
        <v>567.21400000000006</v>
      </c>
      <c r="D3">
        <v>3.57</v>
      </c>
      <c r="E3">
        <v>0.92</v>
      </c>
      <c r="F3">
        <v>0.72089999999999999</v>
      </c>
    </row>
    <row r="4" spans="1:7" x14ac:dyDescent="0.25">
      <c r="A4">
        <v>2</v>
      </c>
      <c r="B4" t="s">
        <v>71</v>
      </c>
      <c r="C4" t="s">
        <v>72</v>
      </c>
      <c r="D4" t="s">
        <v>73</v>
      </c>
      <c r="E4" t="s">
        <v>74</v>
      </c>
      <c r="F4">
        <v>0.7228</v>
      </c>
      <c r="G4" t="s">
        <v>75</v>
      </c>
    </row>
    <row r="5" spans="1:7" x14ac:dyDescent="0.25">
      <c r="A5">
        <v>3</v>
      </c>
      <c r="B5" t="s">
        <v>76</v>
      </c>
      <c r="C5" t="s">
        <v>77</v>
      </c>
      <c r="D5">
        <v>3.56</v>
      </c>
      <c r="E5">
        <v>0.65</v>
      </c>
      <c r="F5">
        <v>0.7228</v>
      </c>
      <c r="G5" t="s">
        <v>75</v>
      </c>
    </row>
    <row r="6" spans="1:7" x14ac:dyDescent="0.25">
      <c r="A6">
        <v>4</v>
      </c>
      <c r="B6" t="s">
        <v>78</v>
      </c>
      <c r="C6" t="s">
        <v>79</v>
      </c>
      <c r="D6" t="s">
        <v>80</v>
      </c>
      <c r="E6" t="s">
        <v>81</v>
      </c>
      <c r="F6">
        <v>0.72260000000000002</v>
      </c>
      <c r="G6" t="s">
        <v>70</v>
      </c>
    </row>
    <row r="7" spans="1:7" x14ac:dyDescent="0.25">
      <c r="A7">
        <v>5</v>
      </c>
      <c r="B7">
        <v>1044396.83</v>
      </c>
      <c r="C7">
        <v>472.40499999999997</v>
      </c>
      <c r="D7">
        <v>3.61</v>
      </c>
      <c r="E7">
        <v>1.1100000000000001</v>
      </c>
      <c r="F7">
        <v>0.72330000000000005</v>
      </c>
    </row>
    <row r="8" spans="1:7" x14ac:dyDescent="0.25">
      <c r="A8">
        <v>6</v>
      </c>
      <c r="B8">
        <v>1052434.54</v>
      </c>
      <c r="C8">
        <v>500.58600000000001</v>
      </c>
      <c r="D8">
        <v>3.54</v>
      </c>
      <c r="E8">
        <v>0.83</v>
      </c>
      <c r="F8">
        <v>0.72760000000000002</v>
      </c>
    </row>
    <row r="9" spans="1:7" x14ac:dyDescent="0.25">
      <c r="A9">
        <v>7</v>
      </c>
      <c r="B9">
        <v>901668.14</v>
      </c>
      <c r="C9">
        <v>400.16</v>
      </c>
      <c r="D9">
        <v>3.55</v>
      </c>
      <c r="E9">
        <v>0.78</v>
      </c>
      <c r="F9">
        <v>0.72509999999999997</v>
      </c>
      <c r="G9" t="s">
        <v>82</v>
      </c>
    </row>
    <row r="10" spans="1:7" x14ac:dyDescent="0.25">
      <c r="A10">
        <v>8</v>
      </c>
      <c r="B10">
        <v>842658.11</v>
      </c>
      <c r="C10">
        <v>330.27300000000002</v>
      </c>
      <c r="D10">
        <v>3.55</v>
      </c>
      <c r="E10">
        <v>0.65</v>
      </c>
      <c r="F10">
        <v>0.72199999999999998</v>
      </c>
      <c r="G10" t="s">
        <v>82</v>
      </c>
    </row>
    <row r="11" spans="1:7" x14ac:dyDescent="0.25">
      <c r="A11">
        <v>9</v>
      </c>
      <c r="B11">
        <v>748770.55</v>
      </c>
      <c r="C11">
        <v>260.95600000000002</v>
      </c>
      <c r="D11">
        <v>3.55</v>
      </c>
      <c r="E11">
        <v>0.57999999999999996</v>
      </c>
      <c r="F11">
        <v>0.71879999999999999</v>
      </c>
      <c r="G11" t="s">
        <v>82</v>
      </c>
    </row>
    <row r="12" spans="1:7" x14ac:dyDescent="0.25">
      <c r="A12">
        <v>10</v>
      </c>
      <c r="B12">
        <v>762976.39</v>
      </c>
      <c r="C12">
        <v>283.11200000000002</v>
      </c>
      <c r="D12">
        <v>3.55</v>
      </c>
      <c r="E12">
        <v>-0.06</v>
      </c>
      <c r="F12">
        <v>0.73</v>
      </c>
      <c r="G12" t="s">
        <v>83</v>
      </c>
    </row>
    <row r="13" spans="1:7" x14ac:dyDescent="0.25">
      <c r="A13">
        <v>11</v>
      </c>
      <c r="B13">
        <v>885556.37</v>
      </c>
      <c r="C13">
        <v>337.34</v>
      </c>
      <c r="D13">
        <v>3.52</v>
      </c>
      <c r="E13">
        <v>-0.13</v>
      </c>
      <c r="F13">
        <v>0.73160000000000003</v>
      </c>
    </row>
    <row r="14" spans="1:7" x14ac:dyDescent="0.25">
      <c r="A14">
        <v>12</v>
      </c>
      <c r="B14">
        <v>944062.66</v>
      </c>
      <c r="C14">
        <v>400.74900000000002</v>
      </c>
      <c r="D14">
        <v>3.53</v>
      </c>
      <c r="E14">
        <v>-0.1</v>
      </c>
      <c r="F14">
        <v>0.72540000000000004</v>
      </c>
    </row>
    <row r="15" spans="1:7" x14ac:dyDescent="0.25">
      <c r="A15">
        <v>13</v>
      </c>
      <c r="B15">
        <v>987141.27</v>
      </c>
      <c r="C15">
        <v>431.15899999999999</v>
      </c>
      <c r="D15">
        <v>3.48</v>
      </c>
      <c r="E15">
        <v>-0.41</v>
      </c>
      <c r="F15">
        <v>0.7248</v>
      </c>
    </row>
    <row r="16" spans="1:7" x14ac:dyDescent="0.25">
      <c r="A16">
        <v>14</v>
      </c>
      <c r="B16">
        <v>1007532.34</v>
      </c>
      <c r="C16">
        <v>420.32900000000001</v>
      </c>
      <c r="D16">
        <v>3.5</v>
      </c>
      <c r="E16">
        <v>-0.27</v>
      </c>
      <c r="F16">
        <v>0.72809999999999997</v>
      </c>
    </row>
    <row r="17" spans="1:7" x14ac:dyDescent="0.25">
      <c r="A17">
        <v>15</v>
      </c>
      <c r="B17">
        <v>1040277.52</v>
      </c>
      <c r="C17">
        <v>421.98899999999998</v>
      </c>
      <c r="D17">
        <v>3.51</v>
      </c>
      <c r="E17">
        <v>0.21</v>
      </c>
      <c r="F17">
        <v>0.72360000000000002</v>
      </c>
    </row>
    <row r="18" spans="1:7" x14ac:dyDescent="0.25">
      <c r="A18">
        <v>16</v>
      </c>
      <c r="B18">
        <v>1128403.04</v>
      </c>
      <c r="C18">
        <v>495.24900000000002</v>
      </c>
      <c r="D18">
        <v>3.54</v>
      </c>
      <c r="E18">
        <v>0.63</v>
      </c>
      <c r="F18">
        <v>0.72709999999999997</v>
      </c>
      <c r="G18" t="s">
        <v>83</v>
      </c>
    </row>
    <row r="19" spans="1:7" x14ac:dyDescent="0.25">
      <c r="A19">
        <v>17</v>
      </c>
      <c r="B19">
        <v>1230763.8700000001</v>
      </c>
      <c r="C19">
        <v>683.86199999999997</v>
      </c>
      <c r="D19">
        <v>3.6</v>
      </c>
      <c r="E19">
        <v>1.1299999999999999</v>
      </c>
      <c r="F19">
        <v>0.72589999999999999</v>
      </c>
    </row>
    <row r="20" spans="1:7" x14ac:dyDescent="0.25">
      <c r="A20">
        <v>18</v>
      </c>
      <c r="B20">
        <v>1242594.92</v>
      </c>
      <c r="C20">
        <v>682.90700000000004</v>
      </c>
      <c r="D20">
        <v>3.59</v>
      </c>
      <c r="E20">
        <v>0.92</v>
      </c>
      <c r="F20">
        <v>0.72719999999999996</v>
      </c>
      <c r="G20" t="s">
        <v>82</v>
      </c>
    </row>
    <row r="21" spans="1:7" x14ac:dyDescent="0.25">
      <c r="A21">
        <v>19</v>
      </c>
      <c r="B21">
        <v>1253401.81</v>
      </c>
      <c r="C21">
        <v>680.26099999999997</v>
      </c>
      <c r="D21">
        <v>3.56</v>
      </c>
      <c r="E21">
        <v>0.62</v>
      </c>
      <c r="F21">
        <v>0.72460000000000002</v>
      </c>
      <c r="G21" t="s">
        <v>82</v>
      </c>
    </row>
    <row r="22" spans="1:7" x14ac:dyDescent="0.25">
      <c r="A22">
        <v>20</v>
      </c>
      <c r="B22">
        <v>1319579.8400000001</v>
      </c>
      <c r="C22">
        <v>690.76700000000005</v>
      </c>
      <c r="D22">
        <v>3.51</v>
      </c>
      <c r="E22">
        <v>0.32</v>
      </c>
      <c r="F22">
        <v>0.7228</v>
      </c>
    </row>
    <row r="23" spans="1:7" x14ac:dyDescent="0.25">
      <c r="A23">
        <v>21</v>
      </c>
      <c r="B23">
        <v>1307425.24</v>
      </c>
      <c r="C23">
        <v>703.71100000000001</v>
      </c>
      <c r="D23">
        <v>3.59</v>
      </c>
      <c r="E23">
        <v>0.28999999999999998</v>
      </c>
      <c r="F23">
        <v>0.72230000000000005</v>
      </c>
    </row>
    <row r="24" spans="1:7" x14ac:dyDescent="0.25">
      <c r="A24">
        <v>22</v>
      </c>
      <c r="B24">
        <v>1398711.12</v>
      </c>
      <c r="C24">
        <v>837.37300000000005</v>
      </c>
      <c r="D24">
        <v>3.62</v>
      </c>
      <c r="E24">
        <v>0.06</v>
      </c>
      <c r="F24">
        <v>0.72340000000000004</v>
      </c>
    </row>
    <row r="25" spans="1:7" x14ac:dyDescent="0.25">
      <c r="A25">
        <v>23</v>
      </c>
      <c r="B25">
        <v>1438379.51</v>
      </c>
      <c r="C25">
        <v>929.03</v>
      </c>
      <c r="D25">
        <v>3.56</v>
      </c>
      <c r="E25">
        <v>-0.76</v>
      </c>
      <c r="F25">
        <v>0.72460000000000002</v>
      </c>
    </row>
    <row r="26" spans="1:7" x14ac:dyDescent="0.25">
      <c r="A26">
        <v>24</v>
      </c>
      <c r="B26">
        <v>1370532.35</v>
      </c>
      <c r="C26">
        <v>931.875</v>
      </c>
      <c r="D26">
        <v>3.63</v>
      </c>
      <c r="E26">
        <v>-1.19</v>
      </c>
      <c r="F26">
        <v>0.72870000000000001</v>
      </c>
      <c r="G26" t="s">
        <v>83</v>
      </c>
    </row>
    <row r="27" spans="1:7" x14ac:dyDescent="0.25">
      <c r="A27">
        <v>25</v>
      </c>
      <c r="B27">
        <v>1271477.08</v>
      </c>
      <c r="C27">
        <v>868.19500000000005</v>
      </c>
      <c r="D27">
        <v>3.6</v>
      </c>
      <c r="E27">
        <v>-2.14</v>
      </c>
      <c r="F27">
        <v>0.72760000000000002</v>
      </c>
    </row>
    <row r="28" spans="1:7" x14ac:dyDescent="0.25">
      <c r="A28">
        <v>26</v>
      </c>
      <c r="B28">
        <v>1286783.8700000001</v>
      </c>
      <c r="C28">
        <v>812.51199999999994</v>
      </c>
      <c r="D28">
        <v>3.56</v>
      </c>
      <c r="E28">
        <v>-2.93</v>
      </c>
      <c r="F28">
        <v>0.72560000000000002</v>
      </c>
    </row>
    <row r="29" spans="1:7" x14ac:dyDescent="0.25">
      <c r="A29">
        <v>27</v>
      </c>
      <c r="B29">
        <v>1235610.6499999999</v>
      </c>
      <c r="C29">
        <v>788.89</v>
      </c>
      <c r="D29">
        <v>3.52</v>
      </c>
      <c r="E29">
        <v>-3.55</v>
      </c>
      <c r="F29">
        <v>0.72709999999999997</v>
      </c>
    </row>
    <row r="30" spans="1:7" x14ac:dyDescent="0.25">
      <c r="A30">
        <v>28</v>
      </c>
      <c r="B30">
        <v>1162147.1000000001</v>
      </c>
      <c r="C30">
        <v>618.74800000000005</v>
      </c>
      <c r="D30">
        <v>3.53</v>
      </c>
      <c r="E30">
        <v>-3.79</v>
      </c>
      <c r="F30">
        <v>0.72430000000000005</v>
      </c>
      <c r="G30" t="s">
        <v>82</v>
      </c>
    </row>
    <row r="31" spans="1:7" x14ac:dyDescent="0.25">
      <c r="A31">
        <v>29</v>
      </c>
      <c r="B31">
        <v>1224628.58</v>
      </c>
      <c r="C31">
        <v>734.22199999999998</v>
      </c>
      <c r="D31">
        <v>3.57</v>
      </c>
      <c r="E31">
        <v>-2.68</v>
      </c>
      <c r="F31">
        <v>0.72499999999999998</v>
      </c>
      <c r="G31" t="s">
        <v>82</v>
      </c>
    </row>
    <row r="32" spans="1:7" x14ac:dyDescent="0.25">
      <c r="A32">
        <v>30</v>
      </c>
      <c r="B32" t="s">
        <v>84</v>
      </c>
      <c r="C32" t="s">
        <v>85</v>
      </c>
      <c r="D32" t="s">
        <v>86</v>
      </c>
      <c r="E32" t="s">
        <v>87</v>
      </c>
      <c r="F32">
        <v>0.72609999999999997</v>
      </c>
      <c r="G32" t="s">
        <v>75</v>
      </c>
    </row>
    <row r="33" spans="1:7" x14ac:dyDescent="0.25">
      <c r="A33">
        <v>1</v>
      </c>
      <c r="B33">
        <v>1374074.83</v>
      </c>
      <c r="C33">
        <v>832.66399999999999</v>
      </c>
      <c r="D33">
        <v>3.56</v>
      </c>
      <c r="E33">
        <v>-1.1100000000000001</v>
      </c>
      <c r="F33">
        <v>0.73060000000000003</v>
      </c>
      <c r="G33" t="s">
        <v>82</v>
      </c>
    </row>
    <row r="34" spans="1:7" x14ac:dyDescent="0.25">
      <c r="A34" t="s">
        <v>88</v>
      </c>
      <c r="B34" t="s">
        <v>89</v>
      </c>
      <c r="C34" t="s">
        <v>90</v>
      </c>
      <c r="D34" t="s">
        <v>80</v>
      </c>
      <c r="E34" t="s">
        <v>91</v>
      </c>
      <c r="F34">
        <v>0.7258</v>
      </c>
      <c r="G3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2016-12-12T06:23:49Z</cp:lastPrinted>
  <dcterms:created xsi:type="dcterms:W3CDTF">2016-10-07T07:24:19Z</dcterms:created>
  <dcterms:modified xsi:type="dcterms:W3CDTF">2016-12-12T06:24:00Z</dcterms:modified>
</cp:coreProperties>
</file>