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'Лист1'!$A$1:$AC$51</definedName>
  </definedNames>
  <calcPr fullCalcOnLoad="1"/>
</workbook>
</file>

<file path=xl/sharedStrings.xml><?xml version="1.0" encoding="utf-8"?>
<sst xmlns="http://schemas.openxmlformats.org/spreadsheetml/2006/main" count="77" uniqueCount="64">
  <si>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</si>
  <si>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</si>
  <si>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</si>
  <si>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</si>
  <si>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</si>
  <si>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</si>
  <si>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</si>
  <si>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</si>
  <si>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</si>
  <si>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</si>
  <si>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</si>
  <si>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</si>
  <si>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</si>
  <si>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</si>
  <si>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</si>
  <si>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</si>
  <si>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</si>
  <si>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</si>
  <si>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</si>
  <si>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</si>
  <si>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</si>
  <si>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</si>
  <si>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</si>
  <si>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</si>
  <si>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</si>
  <si>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</si>
  <si>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</si>
  <si>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</si>
  <si>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</si>
  <si>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</si>
  <si>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</si>
  <si>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</si>
  <si>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</si>
  <si>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</si>
  <si>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</si>
  <si>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</si>
  <si>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</si>
  <si>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</si>
  <si>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</si>
  <si>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</si>
  <si>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</si>
  <si>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</si>
  <si>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</si>
  <si>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</si>
  <si>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</si>
  <si>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</si>
  <si>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</si>
  <si>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</si>
  <si>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</si>
  <si>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 xml:space="preserve">переданого КриворізькимЛВУМГ   та прийнятого  ПАТ "Криворіжгаз" ПАТ Дніпропетровськгаз Дніпропетровська обл, ВАТ Кіровоградгаз Кіровоградська обл,                        </t>
  </si>
  <si>
    <t>Криворізьке ЛВУМГ</t>
  </si>
  <si>
    <t>О.Г.Степанова</t>
  </si>
  <si>
    <t>Ю.А.Байда</t>
  </si>
  <si>
    <t>по газопроводу ШДО , ШДКРІ                            за період з 01.11.2016 по 30.11.2016</t>
  </si>
  <si>
    <t>* Обсяг природного газу з урахуванням ВТВ</t>
  </si>
  <si>
    <t>Всього*:</t>
  </si>
  <si>
    <t>не виявл.</t>
  </si>
  <si>
    <t>&lt;0,1</t>
  </si>
  <si>
    <t>1.12.2016 р.</t>
  </si>
  <si>
    <t>В.І.Чушак</t>
  </si>
  <si>
    <t>Головний інженер   Криворізького    ЛВУМГ    _____________________________________________________________________________________________________________</t>
  </si>
  <si>
    <r>
      <t xml:space="preserve">Свідоцтво </t>
    </r>
    <r>
      <rPr>
        <b/>
        <sz val="10"/>
        <rFont val="Arial"/>
        <family val="2"/>
      </rPr>
      <t xml:space="preserve">№ ПЄ 0048/2013 </t>
    </r>
    <r>
      <rPr>
        <sz val="10"/>
        <rFont val="Arial"/>
        <family val="2"/>
      </rPr>
      <t xml:space="preserve"> чинне до </t>
    </r>
    <r>
      <rPr>
        <b/>
        <sz val="10"/>
        <rFont val="Arial"/>
        <family val="2"/>
      </rPr>
      <t xml:space="preserve"> 16.05.2018 р.</t>
    </r>
  </si>
  <si>
    <r>
      <t xml:space="preserve">ПАТ КТЗ "КОНСТАР", ПАТ КТЗ "КОНСТАР"випробувальний стенд, ПАТ ІВН "ЕНЕРГІЯ" </t>
    </r>
    <r>
      <rPr>
        <b/>
        <sz val="12"/>
        <color indexed="8"/>
        <rFont val="Times New Roman"/>
        <family val="1"/>
      </rPr>
      <t>по ГРС смт.Радушне ,</t>
    </r>
    <r>
      <rPr>
        <sz val="12"/>
        <color indexed="8"/>
        <rFont val="Times New Roman"/>
        <family val="1"/>
      </rPr>
      <t>ГРСс.Кірове (Прогрес), ГРС с.Радіонівка( Аеропорт) ,  с.Гейківка, ГРС 4 смт.Широке,ГРС с.Андріївка, ГРС с.Зелена Балка, ГРС с.Марфівка</t>
    </r>
  </si>
  <si>
    <r>
      <t xml:space="preserve"> ГРС Гейківка, ГРС 4 Кривий Ріг, ГРС Андріївка, ГРС Зелена Балка, ГРС Марфівка, ГРС с.Карпівка, ГРС с.Степове, ГРС 6 м. Кривий Ріг        </t>
    </r>
    <r>
      <rPr>
        <b/>
        <sz val="12"/>
        <color indexed="8"/>
        <rFont val="Times New Roman"/>
        <family val="1"/>
      </rPr>
      <t>маршрут № 617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</si>
</sst>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54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4" fontId="56" fillId="0" borderId="13" xfId="0" applyNumberFormat="1" applyFont="1" applyBorder="1" applyAlignment="1" applyProtection="1">
      <alignment horizontal="center" vertical="center" wrapText="1"/>
      <protection locked="0"/>
    </xf>
    <xf numFmtId="2" fontId="56" fillId="0" borderId="13" xfId="0" applyNumberFormat="1" applyFont="1" applyBorder="1" applyAlignment="1" applyProtection="1">
      <alignment horizontal="center" vertical="center" wrapText="1"/>
      <protection locked="0"/>
    </xf>
    <xf numFmtId="165" fontId="56" fillId="0" borderId="12" xfId="0" applyNumberFormat="1" applyFont="1" applyBorder="1" applyAlignment="1" applyProtection="1">
      <alignment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164" fontId="56" fillId="0" borderId="16" xfId="0" applyNumberFormat="1" applyFont="1" applyBorder="1" applyAlignment="1" applyProtection="1">
      <alignment/>
      <protection locked="0"/>
    </xf>
    <xf numFmtId="164" fontId="56" fillId="0" borderId="17" xfId="0" applyNumberFormat="1" applyFont="1" applyBorder="1" applyAlignment="1" applyProtection="1">
      <alignment vertical="center" wrapText="1"/>
      <protection locked="0"/>
    </xf>
    <xf numFmtId="0" fontId="56" fillId="0" borderId="0" xfId="0" applyFont="1" applyBorder="1" applyAlignment="1" applyProtection="1">
      <alignment horizont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164" fontId="7" fillId="0" borderId="18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 wrapText="1"/>
    </xf>
    <xf numFmtId="0" fontId="56" fillId="0" borderId="19" xfId="0" applyFont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58" fillId="0" borderId="0" xfId="0" applyFont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>
      <alignment horizontal="center" wrapText="1"/>
    </xf>
    <xf numFmtId="165" fontId="56" fillId="0" borderId="24" xfId="0" applyNumberFormat="1" applyFont="1" applyBorder="1" applyAlignment="1" applyProtection="1">
      <alignment vertical="center" wrapText="1"/>
      <protection locked="0"/>
    </xf>
    <xf numFmtId="165" fontId="58" fillId="0" borderId="25" xfId="0" applyNumberFormat="1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4" fontId="54" fillId="0" borderId="13" xfId="0" applyNumberFormat="1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 locked="0"/>
    </xf>
    <xf numFmtId="2" fontId="54" fillId="0" borderId="13" xfId="0" applyNumberFormat="1" applyFont="1" applyBorder="1" applyAlignment="1" applyProtection="1">
      <alignment horizontal="center" vertical="center" wrapText="1"/>
      <protection locked="0"/>
    </xf>
    <xf numFmtId="2" fontId="54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top" wrapText="1"/>
    </xf>
    <xf numFmtId="166" fontId="8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/>
    </xf>
    <xf numFmtId="164" fontId="8" fillId="0" borderId="18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0" fontId="54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/>
    </xf>
    <xf numFmtId="166" fontId="8" fillId="0" borderId="18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166" fontId="8" fillId="0" borderId="18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center"/>
    </xf>
    <xf numFmtId="1" fontId="8" fillId="0" borderId="18" xfId="0" applyNumberFormat="1" applyFont="1" applyFill="1" applyBorder="1" applyAlignment="1">
      <alignment horizontal="center" wrapText="1"/>
    </xf>
    <xf numFmtId="0" fontId="59" fillId="0" borderId="0" xfId="0" applyFont="1" applyFill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2" fontId="8" fillId="0" borderId="18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wrapText="1"/>
    </xf>
    <xf numFmtId="2" fontId="54" fillId="0" borderId="22" xfId="0" applyNumberFormat="1" applyFont="1" applyBorder="1" applyAlignment="1" applyProtection="1">
      <alignment horizontal="center" vertical="center" wrapText="1"/>
      <protection locked="0"/>
    </xf>
    <xf numFmtId="166" fontId="8" fillId="0" borderId="20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164" fontId="8" fillId="0" borderId="20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/>
    </xf>
    <xf numFmtId="2" fontId="60" fillId="0" borderId="18" xfId="0" applyNumberFormat="1" applyFont="1" applyFill="1" applyBorder="1" applyAlignment="1">
      <alignment horizontal="center" wrapText="1"/>
    </xf>
    <xf numFmtId="4" fontId="60" fillId="0" borderId="13" xfId="0" applyNumberFormat="1" applyFont="1" applyBorder="1" applyAlignment="1" applyProtection="1">
      <alignment horizontal="center" vertical="center" wrapText="1"/>
      <protection locked="0"/>
    </xf>
    <xf numFmtId="0" fontId="60" fillId="0" borderId="23" xfId="0" applyFont="1" applyBorder="1" applyAlignment="1" applyProtection="1">
      <alignment horizontal="center" vertical="center" wrapText="1"/>
      <protection locked="0"/>
    </xf>
    <xf numFmtId="2" fontId="60" fillId="0" borderId="13" xfId="0" applyNumberFormat="1" applyFont="1" applyBorder="1" applyAlignment="1" applyProtection="1">
      <alignment horizontal="center" vertical="center" wrapText="1"/>
      <protection locked="0"/>
    </xf>
    <xf numFmtId="0" fontId="60" fillId="0" borderId="26" xfId="0" applyFont="1" applyBorder="1" applyAlignment="1" applyProtection="1">
      <alignment horizontal="center" vertical="center" wrapText="1"/>
      <protection locked="0"/>
    </xf>
    <xf numFmtId="2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 vertical="top" wrapText="1"/>
    </xf>
    <xf numFmtId="2" fontId="56" fillId="0" borderId="28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61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54" fillId="0" borderId="0" xfId="0" applyFont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left" vertical="top"/>
      <protection locked="0"/>
    </xf>
    <xf numFmtId="2" fontId="54" fillId="0" borderId="0" xfId="0" applyNumberFormat="1" applyFont="1" applyAlignment="1" applyProtection="1">
      <alignment horizontal="left" vertical="top" wrapTex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 textRotation="90" wrapText="1"/>
      <protection locked="0"/>
    </xf>
    <xf numFmtId="0" fontId="63" fillId="0" borderId="12" xfId="0" applyFont="1" applyBorder="1" applyAlignment="1" applyProtection="1">
      <alignment horizontal="center" vertical="center" textRotation="90" wrapText="1"/>
      <protection locked="0"/>
    </xf>
    <xf numFmtId="2" fontId="56" fillId="0" borderId="31" xfId="0" applyNumberFormat="1" applyFont="1" applyBorder="1" applyAlignment="1" applyProtection="1">
      <alignment horizontal="center" wrapText="1"/>
      <protection locked="0"/>
    </xf>
    <xf numFmtId="2" fontId="56" fillId="0" borderId="32" xfId="0" applyNumberFormat="1" applyFont="1" applyBorder="1" applyAlignment="1" applyProtection="1">
      <alignment horizontal="center" wrapText="1"/>
      <protection locked="0"/>
    </xf>
    <xf numFmtId="2" fontId="56" fillId="0" borderId="16" xfId="0" applyNumberFormat="1" applyFont="1" applyBorder="1" applyAlignment="1" applyProtection="1">
      <alignment horizontal="center" wrapText="1"/>
      <protection locked="0"/>
    </xf>
    <xf numFmtId="2" fontId="56" fillId="0" borderId="33" xfId="0" applyNumberFormat="1" applyFont="1" applyBorder="1" applyAlignment="1" applyProtection="1">
      <alignment horizontal="center" wrapText="1"/>
      <protection locked="0"/>
    </xf>
    <xf numFmtId="2" fontId="56" fillId="0" borderId="34" xfId="0" applyNumberFormat="1" applyFont="1" applyBorder="1" applyAlignment="1" applyProtection="1">
      <alignment horizontal="center" wrapText="1"/>
      <protection locked="0"/>
    </xf>
    <xf numFmtId="2" fontId="56" fillId="0" borderId="35" xfId="0" applyNumberFormat="1" applyFont="1" applyBorder="1" applyAlignment="1" applyProtection="1">
      <alignment horizontal="center" wrapText="1"/>
      <protection locked="0"/>
    </xf>
    <xf numFmtId="0" fontId="56" fillId="0" borderId="36" xfId="0" applyFont="1" applyBorder="1" applyAlignment="1" applyProtection="1">
      <alignment horizontal="right" vertical="center" wrapText="1"/>
      <protection locked="0"/>
    </xf>
    <xf numFmtId="0" fontId="56" fillId="0" borderId="37" xfId="0" applyFont="1" applyBorder="1" applyAlignment="1" applyProtection="1">
      <alignment horizontal="right" vertical="center" wrapText="1"/>
      <protection locked="0"/>
    </xf>
    <xf numFmtId="0" fontId="56" fillId="0" borderId="38" xfId="0" applyFont="1" applyBorder="1" applyAlignment="1" applyProtection="1">
      <alignment horizontal="right" vertical="center" wrapText="1"/>
      <protection locked="0"/>
    </xf>
    <xf numFmtId="0" fontId="53" fillId="0" borderId="39" xfId="0" applyFont="1" applyBorder="1" applyAlignment="1" applyProtection="1">
      <alignment horizontal="center" vertical="center" textRotation="90" wrapText="1"/>
      <protection locked="0"/>
    </xf>
    <xf numFmtId="0" fontId="53" fillId="0" borderId="13" xfId="0" applyFont="1" applyBorder="1" applyAlignment="1" applyProtection="1">
      <alignment horizontal="center" vertical="center" textRotation="90" wrapText="1"/>
      <protection locked="0"/>
    </xf>
    <xf numFmtId="0" fontId="53" fillId="0" borderId="40" xfId="0" applyFont="1" applyBorder="1" applyAlignment="1" applyProtection="1">
      <alignment horizontal="right" vertical="center" textRotation="90" wrapText="1"/>
      <protection locked="0"/>
    </xf>
    <xf numFmtId="0" fontId="53" fillId="0" borderId="18" xfId="0" applyFont="1" applyBorder="1" applyAlignment="1" applyProtection="1">
      <alignment horizontal="right" vertical="center" textRotation="90" wrapText="1"/>
      <protection locked="0"/>
    </xf>
    <xf numFmtId="0" fontId="53" fillId="0" borderId="41" xfId="0" applyFont="1" applyBorder="1" applyAlignment="1" applyProtection="1">
      <alignment horizontal="center" vertical="center" textRotation="90" wrapText="1"/>
      <protection locked="0"/>
    </xf>
    <xf numFmtId="0" fontId="53" fillId="0" borderId="26" xfId="0" applyFont="1" applyBorder="1" applyAlignment="1" applyProtection="1">
      <alignment horizontal="center" vertical="center" textRotation="90" wrapText="1"/>
      <protection locked="0"/>
    </xf>
    <xf numFmtId="0" fontId="53" fillId="0" borderId="31" xfId="0" applyFont="1" applyBorder="1" applyAlignment="1" applyProtection="1">
      <alignment horizontal="center" vertical="center" textRotation="90" wrapText="1"/>
      <protection locked="0"/>
    </xf>
    <xf numFmtId="0" fontId="53" fillId="0" borderId="27" xfId="0" applyFont="1" applyBorder="1" applyAlignment="1" applyProtection="1">
      <alignment horizontal="center" vertical="center" textRotation="90" wrapText="1"/>
      <protection locked="0"/>
    </xf>
    <xf numFmtId="0" fontId="53" fillId="0" borderId="42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0" borderId="44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textRotation="90" wrapText="1"/>
      <protection locked="0"/>
    </xf>
    <xf numFmtId="0" fontId="53" fillId="0" borderId="45" xfId="0" applyFont="1" applyBorder="1" applyAlignment="1" applyProtection="1">
      <alignment horizontal="center" vertical="center" textRotation="90" wrapText="1"/>
      <protection locked="0"/>
    </xf>
    <xf numFmtId="0" fontId="53" fillId="0" borderId="46" xfId="0" applyFont="1" applyBorder="1" applyAlignment="1" applyProtection="1">
      <alignment horizontal="center" vertical="center" textRotation="90" wrapText="1"/>
      <protection locked="0"/>
    </xf>
    <xf numFmtId="0" fontId="53" fillId="0" borderId="47" xfId="0" applyFont="1" applyBorder="1" applyAlignment="1" applyProtection="1">
      <alignment horizontal="center" vertical="center" textRotation="90" wrapText="1"/>
      <protection locked="0"/>
    </xf>
    <xf numFmtId="0" fontId="53" fillId="0" borderId="48" xfId="0" applyFont="1" applyBorder="1" applyAlignment="1" applyProtection="1">
      <alignment horizontal="center" vertical="center" textRotation="90" wrapText="1"/>
      <protection locked="0"/>
    </xf>
    <xf numFmtId="0" fontId="53" fillId="0" borderId="34" xfId="0" applyFont="1" applyBorder="1" applyAlignment="1" applyProtection="1">
      <alignment horizontal="center" vertical="center" textRotation="90" wrapText="1"/>
      <protection locked="0"/>
    </xf>
    <xf numFmtId="0" fontId="53" fillId="0" borderId="49" xfId="0" applyFont="1" applyBorder="1" applyAlignment="1" applyProtection="1">
      <alignment horizontal="center" vertical="center" textRotation="90" wrapText="1"/>
      <protection locked="0"/>
    </xf>
    <xf numFmtId="0" fontId="53" fillId="0" borderId="50" xfId="0" applyFont="1" applyBorder="1" applyAlignment="1" applyProtection="1">
      <alignment horizontal="center" vertical="center" textRotation="90" wrapText="1"/>
      <protection locked="0"/>
    </xf>
    <xf numFmtId="0" fontId="53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center" vertical="center" textRotation="90" wrapText="1"/>
      <protection locked="0"/>
    </xf>
    <xf numFmtId="0" fontId="53" fillId="0" borderId="40" xfId="0" applyFont="1" applyBorder="1" applyAlignment="1" applyProtection="1">
      <alignment horizontal="left" vertical="center" textRotation="90" wrapText="1"/>
      <protection locked="0"/>
    </xf>
    <xf numFmtId="0" fontId="53" fillId="0" borderId="18" xfId="0" applyFont="1" applyBorder="1" applyAlignment="1" applyProtection="1">
      <alignment horizontal="left" vertical="center" textRotation="90" wrapText="1"/>
      <protection locked="0"/>
    </xf>
    <xf numFmtId="0" fontId="56" fillId="0" borderId="27" xfId="0" applyFont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53" xfId="0" applyFont="1" applyBorder="1" applyAlignment="1" applyProtection="1">
      <alignment horizontal="center" vertical="center" wrapText="1"/>
      <protection locked="0"/>
    </xf>
    <xf numFmtId="0" fontId="53" fillId="0" borderId="54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55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0" fontId="53" fillId="0" borderId="40" xfId="0" applyFont="1" applyBorder="1" applyAlignment="1" applyProtection="1">
      <alignment horizontal="center" vertical="center" textRotation="90" wrapText="1"/>
      <protection locked="0"/>
    </xf>
    <xf numFmtId="0" fontId="53" fillId="0" borderId="18" xfId="0" applyFont="1" applyBorder="1" applyAlignment="1" applyProtection="1">
      <alignment horizontal="center" vertical="center" textRotation="90" wrapText="1"/>
      <protection locked="0"/>
    </xf>
    <xf numFmtId="0" fontId="58" fillId="0" borderId="57" xfId="0" applyFont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56" fillId="0" borderId="42" xfId="0" applyFont="1" applyBorder="1" applyAlignment="1" applyProtection="1">
      <alignment horizontal="center" vertical="center" wrapText="1"/>
      <protection locked="0"/>
    </xf>
    <xf numFmtId="0" fontId="56" fillId="0" borderId="50" xfId="0" applyFont="1" applyBorder="1" applyAlignment="1" applyProtection="1">
      <alignment horizontal="center" vertical="center" wrapText="1"/>
      <protection locked="0"/>
    </xf>
    <xf numFmtId="0" fontId="56" fillId="0" borderId="34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90" zoomScaleSheetLayoutView="90" zoomScalePageLayoutView="0" workbookViewId="0" topLeftCell="L19">
      <selection activeCell="AF11" sqref="AF11:AF4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83" t="s">
        <v>21</v>
      </c>
      <c r="B1" s="84"/>
      <c r="C1" s="84"/>
      <c r="D1" s="84"/>
      <c r="E1" s="85"/>
      <c r="F1" s="85"/>
      <c r="K1" s="82"/>
      <c r="L1" s="82"/>
      <c r="M1" s="10" t="s">
        <v>4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15.75">
      <c r="A2" s="83" t="s">
        <v>46</v>
      </c>
      <c r="B2" s="84"/>
      <c r="C2" s="86"/>
      <c r="D2" s="84"/>
      <c r="E2" s="85"/>
      <c r="F2" s="84"/>
      <c r="G2" s="2"/>
      <c r="H2" s="2"/>
      <c r="I2" s="2"/>
      <c r="J2" s="2"/>
      <c r="K2" s="91" t="s">
        <v>49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3.5" customHeight="1">
      <c r="A3" s="83" t="s">
        <v>50</v>
      </c>
      <c r="B3" s="85"/>
      <c r="C3" s="87"/>
      <c r="D3" s="85"/>
      <c r="E3" s="85"/>
      <c r="F3" s="84"/>
      <c r="G3" s="2"/>
      <c r="H3" s="2"/>
      <c r="I3" s="2"/>
      <c r="J3" s="2"/>
      <c r="K3" s="92" t="s">
        <v>62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.75">
      <c r="A4" s="88" t="s">
        <v>22</v>
      </c>
      <c r="B4" s="85"/>
      <c r="C4" s="85"/>
      <c r="D4" s="85"/>
      <c r="E4" s="85"/>
      <c r="F4" s="85"/>
      <c r="G4" s="2"/>
      <c r="H4" s="2"/>
      <c r="I4" s="2"/>
      <c r="K4" s="91" t="s">
        <v>63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>
      <c r="A5" s="88" t="s">
        <v>61</v>
      </c>
      <c r="B5" s="85"/>
      <c r="C5" s="85"/>
      <c r="D5" s="85"/>
      <c r="E5" s="85"/>
      <c r="F5" s="84"/>
      <c r="G5" s="2"/>
      <c r="H5" s="2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>
      <c r="A6" s="4"/>
      <c r="F6" s="2"/>
      <c r="G6" s="2"/>
      <c r="H6" s="2"/>
      <c r="K6" s="89" t="s">
        <v>53</v>
      </c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1:20" ht="19.5" customHeight="1" thickBot="1">
      <c r="K7" s="90"/>
      <c r="L7" s="90"/>
      <c r="M7" s="90"/>
      <c r="N7" s="90"/>
      <c r="P7" s="90"/>
      <c r="Q7" s="90"/>
      <c r="R7" s="90"/>
      <c r="S7" s="90"/>
      <c r="T7" s="90"/>
    </row>
    <row r="8" spans="1:29" ht="26.25" customHeight="1" thickBot="1">
      <c r="A8" s="96" t="s">
        <v>0</v>
      </c>
      <c r="B8" s="115" t="s">
        <v>1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115" t="s">
        <v>30</v>
      </c>
      <c r="O8" s="116"/>
      <c r="P8" s="116"/>
      <c r="Q8" s="116"/>
      <c r="R8" s="116"/>
      <c r="S8" s="116"/>
      <c r="T8" s="116"/>
      <c r="U8" s="116"/>
      <c r="V8" s="116"/>
      <c r="W8" s="117"/>
      <c r="X8" s="111" t="s">
        <v>45</v>
      </c>
      <c r="Y8" s="109" t="s">
        <v>2</v>
      </c>
      <c r="Z8" s="129" t="s">
        <v>18</v>
      </c>
      <c r="AA8" s="129" t="s">
        <v>19</v>
      </c>
      <c r="AB8" s="107" t="s">
        <v>20</v>
      </c>
      <c r="AC8" s="96" t="s">
        <v>16</v>
      </c>
    </row>
    <row r="9" spans="1:29" ht="16.5" customHeight="1" thickBot="1">
      <c r="A9" s="128"/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20" t="s">
        <v>26</v>
      </c>
      <c r="O9" s="7" t="s">
        <v>28</v>
      </c>
      <c r="P9" s="7"/>
      <c r="Q9" s="7"/>
      <c r="R9" s="7"/>
      <c r="S9" s="7"/>
      <c r="T9" s="7"/>
      <c r="U9" s="7"/>
      <c r="V9" s="7" t="s">
        <v>29</v>
      </c>
      <c r="W9" s="8"/>
      <c r="X9" s="112"/>
      <c r="Y9" s="110"/>
      <c r="Z9" s="130"/>
      <c r="AA9" s="130"/>
      <c r="AB9" s="108"/>
      <c r="AC9" s="97"/>
    </row>
    <row r="10" spans="1:29" ht="15" customHeight="1">
      <c r="A10" s="128"/>
      <c r="B10" s="125" t="s">
        <v>33</v>
      </c>
      <c r="C10" s="113" t="s">
        <v>34</v>
      </c>
      <c r="D10" s="113" t="s">
        <v>35</v>
      </c>
      <c r="E10" s="113" t="s">
        <v>40</v>
      </c>
      <c r="F10" s="113" t="s">
        <v>41</v>
      </c>
      <c r="G10" s="113" t="s">
        <v>38</v>
      </c>
      <c r="H10" s="113" t="s">
        <v>42</v>
      </c>
      <c r="I10" s="113" t="s">
        <v>39</v>
      </c>
      <c r="J10" s="113" t="s">
        <v>37</v>
      </c>
      <c r="K10" s="113" t="s">
        <v>36</v>
      </c>
      <c r="L10" s="113" t="s">
        <v>43</v>
      </c>
      <c r="M10" s="118" t="s">
        <v>44</v>
      </c>
      <c r="N10" s="121"/>
      <c r="O10" s="138" t="s">
        <v>31</v>
      </c>
      <c r="P10" s="140" t="s">
        <v>10</v>
      </c>
      <c r="Q10" s="107" t="s">
        <v>11</v>
      </c>
      <c r="R10" s="125" t="s">
        <v>32</v>
      </c>
      <c r="S10" s="113" t="s">
        <v>12</v>
      </c>
      <c r="T10" s="118" t="s">
        <v>13</v>
      </c>
      <c r="U10" s="123" t="s">
        <v>27</v>
      </c>
      <c r="V10" s="113" t="s">
        <v>14</v>
      </c>
      <c r="W10" s="118" t="s">
        <v>15</v>
      </c>
      <c r="X10" s="112"/>
      <c r="Y10" s="110"/>
      <c r="Z10" s="130"/>
      <c r="AA10" s="130"/>
      <c r="AB10" s="108"/>
      <c r="AC10" s="97"/>
    </row>
    <row r="11" spans="1:29" ht="92.25" customHeight="1">
      <c r="A11" s="128"/>
      <c r="B11" s="126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9"/>
      <c r="N11" s="122"/>
      <c r="O11" s="139"/>
      <c r="P11" s="141"/>
      <c r="Q11" s="108"/>
      <c r="R11" s="126"/>
      <c r="S11" s="114"/>
      <c r="T11" s="119"/>
      <c r="U11" s="124"/>
      <c r="V11" s="114"/>
      <c r="W11" s="119"/>
      <c r="X11" s="112"/>
      <c r="Y11" s="110"/>
      <c r="Z11" s="130"/>
      <c r="AA11" s="130"/>
      <c r="AB11" s="108"/>
      <c r="AC11" s="97"/>
    </row>
    <row r="12" spans="1:34" ht="15.75">
      <c r="A12" s="13">
        <v>1</v>
      </c>
      <c r="B12" s="39">
        <v>95.8216</v>
      </c>
      <c r="C12" s="39">
        <v>2.2913</v>
      </c>
      <c r="D12" s="39">
        <v>0.7277</v>
      </c>
      <c r="E12" s="39">
        <v>0.1137</v>
      </c>
      <c r="F12" s="39">
        <v>0.1143</v>
      </c>
      <c r="G12" s="39">
        <v>0.0075</v>
      </c>
      <c r="H12" s="39">
        <v>0.022</v>
      </c>
      <c r="I12" s="39">
        <v>0.0157</v>
      </c>
      <c r="J12" s="39">
        <v>0.0121</v>
      </c>
      <c r="K12" s="39">
        <v>0.0064</v>
      </c>
      <c r="L12" s="39">
        <v>0.6897</v>
      </c>
      <c r="M12" s="39">
        <v>0.1779</v>
      </c>
      <c r="N12" s="39">
        <v>0.7012</v>
      </c>
      <c r="O12" s="38"/>
      <c r="P12" s="40">
        <v>34.35</v>
      </c>
      <c r="Q12" s="41">
        <f aca="true" t="shared" si="0" ref="Q12:Q41">P12/3.6</f>
        <v>9.541666666666666</v>
      </c>
      <c r="R12" s="42"/>
      <c r="S12" s="40">
        <v>38.07</v>
      </c>
      <c r="T12" s="43">
        <f aca="true" t="shared" si="1" ref="T12:T41">S12/3.6</f>
        <v>10.575</v>
      </c>
      <c r="U12" s="44"/>
      <c r="V12" s="40">
        <v>49.9</v>
      </c>
      <c r="W12" s="43">
        <f aca="true" t="shared" si="2" ref="W12:W41">V12/3.6</f>
        <v>13.86111111111111</v>
      </c>
      <c r="X12" s="45">
        <v>-22.2</v>
      </c>
      <c r="Y12" s="46">
        <v>-17.2</v>
      </c>
      <c r="Z12" s="39"/>
      <c r="AA12" s="39"/>
      <c r="AB12" s="47"/>
      <c r="AC12" s="16">
        <v>836.8231100000002</v>
      </c>
      <c r="AD12" s="5">
        <f>SUM(B12:M12)+$K$43+$N$43</f>
        <v>99.9999</v>
      </c>
      <c r="AE12" s="6" t="str">
        <f>IF(AD12=100,"ОК"," ")</f>
        <v> </v>
      </c>
      <c r="AF12" s="3"/>
      <c r="AG12" s="3"/>
      <c r="AH12" s="3"/>
    </row>
    <row r="13" spans="1:34" ht="15.75">
      <c r="A13" s="13">
        <v>2</v>
      </c>
      <c r="B13" s="48">
        <v>95.9613</v>
      </c>
      <c r="C13" s="48">
        <v>2.2042</v>
      </c>
      <c r="D13" s="48">
        <v>0.6892</v>
      </c>
      <c r="E13" s="48">
        <v>0.1077</v>
      </c>
      <c r="F13" s="48">
        <v>0.1076</v>
      </c>
      <c r="G13" s="48">
        <v>0.0063</v>
      </c>
      <c r="H13" s="48">
        <v>0.0204</v>
      </c>
      <c r="I13" s="48">
        <v>0.0146</v>
      </c>
      <c r="J13" s="48">
        <v>0.0082</v>
      </c>
      <c r="K13" s="48">
        <v>0.0079</v>
      </c>
      <c r="L13" s="48">
        <v>0.7015</v>
      </c>
      <c r="M13" s="48">
        <v>0.1712</v>
      </c>
      <c r="N13" s="48">
        <v>0.6998</v>
      </c>
      <c r="O13" s="42"/>
      <c r="P13" s="49">
        <v>34.29</v>
      </c>
      <c r="Q13" s="41">
        <f t="shared" si="0"/>
        <v>9.525</v>
      </c>
      <c r="R13" s="42"/>
      <c r="S13" s="40">
        <v>38.01</v>
      </c>
      <c r="T13" s="43">
        <f t="shared" si="1"/>
        <v>10.558333333333332</v>
      </c>
      <c r="U13" s="50"/>
      <c r="V13" s="49">
        <v>49.86</v>
      </c>
      <c r="W13" s="43">
        <f t="shared" si="2"/>
        <v>13.85</v>
      </c>
      <c r="X13" s="45"/>
      <c r="Y13" s="51"/>
      <c r="Z13" s="52"/>
      <c r="AA13" s="52"/>
      <c r="AB13" s="53"/>
      <c r="AC13" s="16">
        <v>809.4691000000001</v>
      </c>
      <c r="AD13" s="5">
        <f aca="true" t="shared" si="3" ref="AD13:AD42">SUM(B13:M13)+$K$43+$N$43</f>
        <v>100.00009999999999</v>
      </c>
      <c r="AE13" s="6" t="str">
        <f>IF(AD13=100,"ОК"," ")</f>
        <v> </v>
      </c>
      <c r="AF13" s="3"/>
      <c r="AG13" s="3"/>
      <c r="AH13" s="3"/>
    </row>
    <row r="14" spans="1:34" ht="15.75">
      <c r="A14" s="13">
        <v>3</v>
      </c>
      <c r="B14" s="45">
        <v>96.0245</v>
      </c>
      <c r="C14" s="45">
        <v>2.1812</v>
      </c>
      <c r="D14" s="48">
        <v>0.6791</v>
      </c>
      <c r="E14" s="48">
        <v>0.1067</v>
      </c>
      <c r="F14" s="48">
        <v>0.1053</v>
      </c>
      <c r="G14" s="48">
        <v>0.0073</v>
      </c>
      <c r="H14" s="48">
        <v>0.0198</v>
      </c>
      <c r="I14" s="48">
        <v>0.0138</v>
      </c>
      <c r="J14" s="48">
        <v>0.0087</v>
      </c>
      <c r="K14" s="48">
        <v>0.0068</v>
      </c>
      <c r="L14" s="48">
        <v>0.6798</v>
      </c>
      <c r="M14" s="48">
        <v>0.167</v>
      </c>
      <c r="N14" s="48">
        <v>0.6993</v>
      </c>
      <c r="O14" s="42"/>
      <c r="P14" s="49">
        <v>34.29</v>
      </c>
      <c r="Q14" s="41">
        <f>P14/3.6</f>
        <v>9.525</v>
      </c>
      <c r="R14" s="42"/>
      <c r="S14" s="40">
        <v>38</v>
      </c>
      <c r="T14" s="43">
        <f t="shared" si="1"/>
        <v>10.555555555555555</v>
      </c>
      <c r="U14" s="50"/>
      <c r="V14" s="49">
        <v>49.87</v>
      </c>
      <c r="W14" s="43">
        <f t="shared" si="2"/>
        <v>13.852777777777776</v>
      </c>
      <c r="X14" s="45"/>
      <c r="Y14" s="53"/>
      <c r="Z14" s="54" t="s">
        <v>57</v>
      </c>
      <c r="AA14" s="54">
        <v>2.7</v>
      </c>
      <c r="AB14" s="55" t="s">
        <v>56</v>
      </c>
      <c r="AC14" s="16">
        <v>743.3415899999999</v>
      </c>
      <c r="AD14" s="5">
        <f t="shared" si="3"/>
        <v>100.00000000000003</v>
      </c>
      <c r="AE14" s="6" t="str">
        <f>IF(AD14=100,"ОК"," ")</f>
        <v>ОК</v>
      </c>
      <c r="AF14" s="3"/>
      <c r="AG14" s="3"/>
      <c r="AH14" s="3"/>
    </row>
    <row r="15" spans="1:34" ht="15.75">
      <c r="A15" s="13">
        <v>4</v>
      </c>
      <c r="B15" s="39">
        <v>95.9128</v>
      </c>
      <c r="C15" s="39">
        <v>2.2349</v>
      </c>
      <c r="D15" s="39">
        <v>0.6988</v>
      </c>
      <c r="E15" s="39">
        <v>0.1066</v>
      </c>
      <c r="F15" s="39">
        <v>0.107</v>
      </c>
      <c r="G15" s="39">
        <v>0.008</v>
      </c>
      <c r="H15" s="39">
        <v>0.02</v>
      </c>
      <c r="I15" s="39">
        <v>0.0142</v>
      </c>
      <c r="J15" s="39">
        <v>0.0083</v>
      </c>
      <c r="K15" s="39">
        <v>0.0059</v>
      </c>
      <c r="L15" s="39">
        <v>0.7098</v>
      </c>
      <c r="M15" s="39">
        <v>0.1737</v>
      </c>
      <c r="N15" s="39">
        <v>0.7001</v>
      </c>
      <c r="O15" s="42"/>
      <c r="P15" s="40">
        <v>34.3</v>
      </c>
      <c r="Q15" s="41">
        <f t="shared" si="0"/>
        <v>9.527777777777777</v>
      </c>
      <c r="R15" s="42"/>
      <c r="S15" s="40">
        <v>38.02</v>
      </c>
      <c r="T15" s="43">
        <f t="shared" si="1"/>
        <v>10.561111111111112</v>
      </c>
      <c r="U15" s="50"/>
      <c r="V15" s="40">
        <v>49.86</v>
      </c>
      <c r="W15" s="43">
        <f t="shared" si="2"/>
        <v>13.85</v>
      </c>
      <c r="X15" s="45"/>
      <c r="Y15" s="51"/>
      <c r="Z15" s="39"/>
      <c r="AA15" s="47"/>
      <c r="AB15" s="55"/>
      <c r="AC15" s="16">
        <v>734.4141599999999</v>
      </c>
      <c r="AD15" s="5">
        <f t="shared" si="3"/>
        <v>100</v>
      </c>
      <c r="AE15" s="6" t="str">
        <f aca="true" t="shared" si="4" ref="AE15:AE42">IF(AD15=100,"ОК"," ")</f>
        <v>ОК</v>
      </c>
      <c r="AF15" s="3"/>
      <c r="AG15" s="3"/>
      <c r="AH15" s="3"/>
    </row>
    <row r="16" spans="1:34" ht="15.75">
      <c r="A16" s="13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2"/>
      <c r="P16" s="73">
        <v>34.3</v>
      </c>
      <c r="Q16" s="74">
        <f>P16/3.6</f>
        <v>9.527777777777777</v>
      </c>
      <c r="R16" s="75"/>
      <c r="S16" s="73">
        <v>38.02</v>
      </c>
      <c r="T16" s="76">
        <f>S16/3.6</f>
        <v>10.561111111111112</v>
      </c>
      <c r="U16" s="77"/>
      <c r="V16" s="73">
        <v>49.86</v>
      </c>
      <c r="W16" s="76">
        <f>V16/3.6</f>
        <v>13.85</v>
      </c>
      <c r="X16" s="56"/>
      <c r="Y16" s="57"/>
      <c r="Z16" s="52"/>
      <c r="AA16" s="52"/>
      <c r="AB16" s="55"/>
      <c r="AC16" s="16">
        <v>720.3817700000001</v>
      </c>
      <c r="AD16" s="5">
        <f t="shared" si="3"/>
        <v>0</v>
      </c>
      <c r="AE16" s="6" t="str">
        <f t="shared" si="4"/>
        <v> </v>
      </c>
      <c r="AF16" s="3"/>
      <c r="AG16" s="3"/>
      <c r="AH16" s="3"/>
    </row>
    <row r="17" spans="1:34" ht="15.75">
      <c r="A17" s="13">
        <v>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2"/>
      <c r="P17" s="73">
        <v>34.3</v>
      </c>
      <c r="Q17" s="74">
        <f>P17/3.6</f>
        <v>9.527777777777777</v>
      </c>
      <c r="R17" s="75"/>
      <c r="S17" s="73">
        <v>38.02</v>
      </c>
      <c r="T17" s="76">
        <f>S17/3.6</f>
        <v>10.561111111111112</v>
      </c>
      <c r="U17" s="77"/>
      <c r="V17" s="73">
        <v>49.86</v>
      </c>
      <c r="W17" s="76">
        <f>V17/3.6</f>
        <v>13.85</v>
      </c>
      <c r="X17" s="52"/>
      <c r="Y17" s="52"/>
      <c r="Z17" s="39"/>
      <c r="AA17" s="39"/>
      <c r="AB17" s="55"/>
      <c r="AC17" s="16">
        <v>710.4608300000001</v>
      </c>
      <c r="AD17" s="5">
        <f t="shared" si="3"/>
        <v>0</v>
      </c>
      <c r="AE17" s="6" t="str">
        <f t="shared" si="4"/>
        <v> </v>
      </c>
      <c r="AF17" s="3"/>
      <c r="AG17" s="3"/>
      <c r="AH17" s="3"/>
    </row>
    <row r="18" spans="1:34" ht="17.25" customHeight="1">
      <c r="A18" s="13">
        <v>7</v>
      </c>
      <c r="B18" s="39">
        <v>95.9339</v>
      </c>
      <c r="C18" s="39">
        <v>2.218</v>
      </c>
      <c r="D18" s="39">
        <v>0.6975</v>
      </c>
      <c r="E18" s="39">
        <v>0.107</v>
      </c>
      <c r="F18" s="39">
        <v>0.1074</v>
      </c>
      <c r="G18" s="39">
        <v>0.0062</v>
      </c>
      <c r="H18" s="39">
        <v>0.0204</v>
      </c>
      <c r="I18" s="39">
        <v>0.0146</v>
      </c>
      <c r="J18" s="39">
        <v>0.0091</v>
      </c>
      <c r="K18" s="39">
        <v>0.0074</v>
      </c>
      <c r="L18" s="39">
        <v>0.7075</v>
      </c>
      <c r="M18" s="39">
        <v>0.171</v>
      </c>
      <c r="N18" s="39">
        <v>0.7</v>
      </c>
      <c r="O18" s="42"/>
      <c r="P18" s="40">
        <v>34.3</v>
      </c>
      <c r="Q18" s="41">
        <f t="shared" si="0"/>
        <v>9.527777777777777</v>
      </c>
      <c r="R18" s="42"/>
      <c r="S18" s="40">
        <v>38.01</v>
      </c>
      <c r="T18" s="43">
        <f t="shared" si="1"/>
        <v>10.558333333333332</v>
      </c>
      <c r="U18" s="50"/>
      <c r="V18" s="40">
        <v>49.86</v>
      </c>
      <c r="W18" s="43">
        <f t="shared" si="2"/>
        <v>13.85</v>
      </c>
      <c r="X18" s="52">
        <v>-23.1</v>
      </c>
      <c r="Y18" s="52">
        <v>-17.6</v>
      </c>
      <c r="Z18" s="52"/>
      <c r="AA18" s="52"/>
      <c r="AB18" s="55"/>
      <c r="AC18" s="16">
        <v>588.19112</v>
      </c>
      <c r="AD18" s="5">
        <f t="shared" si="3"/>
        <v>100.00000000000001</v>
      </c>
      <c r="AE18" s="6" t="str">
        <f t="shared" si="4"/>
        <v>ОК</v>
      </c>
      <c r="AF18" s="3"/>
      <c r="AG18" s="3"/>
      <c r="AH18" s="3"/>
    </row>
    <row r="19" spans="1:34" ht="15.75">
      <c r="A19" s="13">
        <v>8</v>
      </c>
      <c r="B19" s="39">
        <v>96.0072</v>
      </c>
      <c r="C19" s="39">
        <v>2.1885</v>
      </c>
      <c r="D19" s="39">
        <v>0.6798</v>
      </c>
      <c r="E19" s="39">
        <v>0.1037</v>
      </c>
      <c r="F19" s="39">
        <v>0.1023</v>
      </c>
      <c r="G19" s="39">
        <v>0.0068</v>
      </c>
      <c r="H19" s="39">
        <v>0.0187</v>
      </c>
      <c r="I19" s="39">
        <v>0.0131</v>
      </c>
      <c r="J19" s="39">
        <v>0.0099</v>
      </c>
      <c r="K19" s="39">
        <v>0.0079</v>
      </c>
      <c r="L19" s="39">
        <v>0.6957</v>
      </c>
      <c r="M19" s="39">
        <v>0.1666</v>
      </c>
      <c r="N19" s="39">
        <v>0.6993</v>
      </c>
      <c r="O19" s="42"/>
      <c r="P19" s="40">
        <v>34.28</v>
      </c>
      <c r="Q19" s="41">
        <f t="shared" si="0"/>
        <v>9.522222222222222</v>
      </c>
      <c r="R19" s="42"/>
      <c r="S19" s="40">
        <v>37.99</v>
      </c>
      <c r="T19" s="43">
        <f t="shared" si="1"/>
        <v>10.552777777777779</v>
      </c>
      <c r="U19" s="50"/>
      <c r="V19" s="40">
        <v>49.86</v>
      </c>
      <c r="W19" s="43">
        <f t="shared" si="2"/>
        <v>13.85</v>
      </c>
      <c r="X19" s="45"/>
      <c r="Y19" s="53"/>
      <c r="Z19" s="52"/>
      <c r="AA19" s="52"/>
      <c r="AB19" s="55"/>
      <c r="AC19" s="16">
        <v>625.33888</v>
      </c>
      <c r="AD19" s="5">
        <f t="shared" si="3"/>
        <v>100.0002</v>
      </c>
      <c r="AE19" s="6" t="str">
        <f t="shared" si="4"/>
        <v> </v>
      </c>
      <c r="AF19" s="3"/>
      <c r="AG19" s="3"/>
      <c r="AH19" s="3"/>
    </row>
    <row r="20" spans="1:34" ht="15.75">
      <c r="A20" s="13">
        <v>9</v>
      </c>
      <c r="B20" s="39">
        <v>96.0929</v>
      </c>
      <c r="C20" s="39">
        <v>2.1486</v>
      </c>
      <c r="D20" s="39">
        <v>0.666</v>
      </c>
      <c r="E20" s="39">
        <v>0.1018</v>
      </c>
      <c r="F20" s="39">
        <v>0.0996</v>
      </c>
      <c r="G20" s="39">
        <v>0.0065</v>
      </c>
      <c r="H20" s="39">
        <v>0.0181</v>
      </c>
      <c r="I20" s="39">
        <v>0.0125</v>
      </c>
      <c r="J20" s="39">
        <v>0.0068</v>
      </c>
      <c r="K20" s="39">
        <v>0.0065</v>
      </c>
      <c r="L20" s="39">
        <v>0.6779</v>
      </c>
      <c r="M20" s="39">
        <v>0.1628</v>
      </c>
      <c r="N20" s="39">
        <v>0.6986</v>
      </c>
      <c r="O20" s="42"/>
      <c r="P20" s="40">
        <v>34.26</v>
      </c>
      <c r="Q20" s="41">
        <f t="shared" si="0"/>
        <v>9.516666666666666</v>
      </c>
      <c r="R20" s="42"/>
      <c r="S20" s="40">
        <v>37.97</v>
      </c>
      <c r="T20" s="43">
        <f t="shared" si="1"/>
        <v>10.547222222222222</v>
      </c>
      <c r="U20" s="50"/>
      <c r="V20" s="40">
        <v>49.86</v>
      </c>
      <c r="W20" s="43">
        <f t="shared" si="2"/>
        <v>13.85</v>
      </c>
      <c r="X20" s="45"/>
      <c r="Y20" s="53"/>
      <c r="Z20" s="52"/>
      <c r="AA20" s="53"/>
      <c r="AB20" s="47"/>
      <c r="AC20" s="16">
        <v>617.30892</v>
      </c>
      <c r="AD20" s="5">
        <f t="shared" si="3"/>
        <v>100</v>
      </c>
      <c r="AE20" s="6" t="str">
        <f t="shared" si="4"/>
        <v>ОК</v>
      </c>
      <c r="AF20" s="3"/>
      <c r="AG20" s="3"/>
      <c r="AH20" s="3"/>
    </row>
    <row r="21" spans="1:34" ht="15.75">
      <c r="A21" s="13">
        <v>10</v>
      </c>
      <c r="B21" s="39">
        <v>95.8638</v>
      </c>
      <c r="C21" s="39">
        <v>2.2577</v>
      </c>
      <c r="D21" s="39">
        <v>0.7076</v>
      </c>
      <c r="E21" s="39">
        <v>0.1061</v>
      </c>
      <c r="F21" s="39">
        <v>0.1092</v>
      </c>
      <c r="G21" s="39">
        <v>0.0067</v>
      </c>
      <c r="H21" s="39">
        <v>0.021</v>
      </c>
      <c r="I21" s="39">
        <v>0.015</v>
      </c>
      <c r="J21" s="39">
        <v>0.0104</v>
      </c>
      <c r="K21" s="39">
        <v>0.0073</v>
      </c>
      <c r="L21" s="39">
        <v>0.7181</v>
      </c>
      <c r="M21" s="39">
        <v>0.1772</v>
      </c>
      <c r="N21" s="39">
        <v>0.7005</v>
      </c>
      <c r="O21" s="42"/>
      <c r="P21" s="40">
        <v>34.31</v>
      </c>
      <c r="Q21" s="41">
        <f t="shared" si="0"/>
        <v>9.530555555555557</v>
      </c>
      <c r="R21" s="42"/>
      <c r="S21" s="40">
        <v>38.03</v>
      </c>
      <c r="T21" s="43">
        <f t="shared" si="1"/>
        <v>10.563888888888888</v>
      </c>
      <c r="U21" s="50"/>
      <c r="V21" s="40">
        <v>49.86</v>
      </c>
      <c r="W21" s="43">
        <f t="shared" si="2"/>
        <v>13.85</v>
      </c>
      <c r="X21" s="58"/>
      <c r="Y21" s="52"/>
      <c r="Z21" s="54" t="s">
        <v>57</v>
      </c>
      <c r="AA21" s="54">
        <v>3.1</v>
      </c>
      <c r="AB21" s="55"/>
      <c r="AC21" s="16">
        <v>643.32532</v>
      </c>
      <c r="AD21" s="5">
        <f t="shared" si="3"/>
        <v>100.0001</v>
      </c>
      <c r="AE21" s="6" t="str">
        <f t="shared" si="4"/>
        <v> </v>
      </c>
      <c r="AF21" s="3"/>
      <c r="AG21" s="3"/>
      <c r="AH21" s="3"/>
    </row>
    <row r="22" spans="1:34" ht="15.75">
      <c r="A22" s="13">
        <v>11</v>
      </c>
      <c r="B22" s="39">
        <v>96.0911</v>
      </c>
      <c r="C22" s="39">
        <v>2.1412</v>
      </c>
      <c r="D22" s="39">
        <v>0.6689</v>
      </c>
      <c r="E22" s="39">
        <v>0.1046</v>
      </c>
      <c r="F22" s="39">
        <v>0.1016</v>
      </c>
      <c r="G22" s="39">
        <v>0.0075</v>
      </c>
      <c r="H22" s="39">
        <v>0.0184</v>
      </c>
      <c r="I22" s="39">
        <v>0.0125</v>
      </c>
      <c r="J22" s="39">
        <v>0.0083</v>
      </c>
      <c r="K22" s="39">
        <v>0.0071</v>
      </c>
      <c r="L22" s="39">
        <v>0.6773</v>
      </c>
      <c r="M22" s="39">
        <v>0.1615</v>
      </c>
      <c r="N22" s="39">
        <v>0.6987</v>
      </c>
      <c r="O22" s="42"/>
      <c r="P22" s="40">
        <v>34.26</v>
      </c>
      <c r="Q22" s="41">
        <f t="shared" si="0"/>
        <v>9.516666666666666</v>
      </c>
      <c r="R22" s="42"/>
      <c r="S22" s="40">
        <v>37.98</v>
      </c>
      <c r="T22" s="43">
        <f t="shared" si="1"/>
        <v>10.549999999999999</v>
      </c>
      <c r="U22" s="50"/>
      <c r="V22" s="40">
        <v>49.86</v>
      </c>
      <c r="W22" s="43">
        <f t="shared" si="2"/>
        <v>13.85</v>
      </c>
      <c r="X22" s="56"/>
      <c r="Y22" s="59"/>
      <c r="Z22" s="52"/>
      <c r="AA22" s="58"/>
      <c r="AB22" s="47"/>
      <c r="AC22" s="16">
        <v>687.68166</v>
      </c>
      <c r="AD22" s="5">
        <f t="shared" si="3"/>
        <v>100</v>
      </c>
      <c r="AE22" s="6" t="str">
        <f t="shared" si="4"/>
        <v>ОК</v>
      </c>
      <c r="AF22" s="3"/>
      <c r="AG22" s="3"/>
      <c r="AH22" s="3"/>
    </row>
    <row r="23" spans="1:34" ht="15.75">
      <c r="A23" s="13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2"/>
      <c r="P23" s="73">
        <v>34.26</v>
      </c>
      <c r="Q23" s="74">
        <f>P23/3.6</f>
        <v>9.516666666666666</v>
      </c>
      <c r="R23" s="75"/>
      <c r="S23" s="73">
        <v>37.98</v>
      </c>
      <c r="T23" s="76">
        <f>S23/3.6</f>
        <v>10.549999999999999</v>
      </c>
      <c r="U23" s="77"/>
      <c r="V23" s="73">
        <v>49.86</v>
      </c>
      <c r="W23" s="76">
        <f>V23/3.6</f>
        <v>13.85</v>
      </c>
      <c r="X23" s="52"/>
      <c r="Y23" s="58"/>
      <c r="Z23" s="52"/>
      <c r="AA23" s="52"/>
      <c r="AB23" s="55"/>
      <c r="AC23" s="16">
        <v>714.6550500000001</v>
      </c>
      <c r="AD23" s="5">
        <f t="shared" si="3"/>
        <v>0</v>
      </c>
      <c r="AE23" s="6" t="str">
        <f t="shared" si="4"/>
        <v> </v>
      </c>
      <c r="AF23" s="3"/>
      <c r="AG23" s="3"/>
      <c r="AH23" s="3"/>
    </row>
    <row r="24" spans="1:34" ht="15.75">
      <c r="A24" s="13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73">
        <v>34.26</v>
      </c>
      <c r="Q24" s="74">
        <f>P24/3.6</f>
        <v>9.516666666666666</v>
      </c>
      <c r="R24" s="75"/>
      <c r="S24" s="73">
        <v>37.98</v>
      </c>
      <c r="T24" s="76">
        <f>S24/3.6</f>
        <v>10.549999999999999</v>
      </c>
      <c r="U24" s="77"/>
      <c r="V24" s="73">
        <v>49.86</v>
      </c>
      <c r="W24" s="76">
        <f>V24/3.6</f>
        <v>13.85</v>
      </c>
      <c r="X24" s="52"/>
      <c r="Y24" s="52"/>
      <c r="Z24" s="39"/>
      <c r="AA24" s="39"/>
      <c r="AB24" s="47"/>
      <c r="AC24" s="16">
        <v>753.60837</v>
      </c>
      <c r="AD24" s="5">
        <f t="shared" si="3"/>
        <v>0</v>
      </c>
      <c r="AE24" s="6" t="str">
        <f t="shared" si="4"/>
        <v> </v>
      </c>
      <c r="AF24" s="3"/>
      <c r="AG24" s="3"/>
      <c r="AH24" s="3"/>
    </row>
    <row r="25" spans="1:34" ht="15.75">
      <c r="A25" s="13">
        <v>14</v>
      </c>
      <c r="B25" s="39">
        <v>95.988</v>
      </c>
      <c r="C25" s="39">
        <v>2.1949</v>
      </c>
      <c r="D25" s="39">
        <v>0.6956</v>
      </c>
      <c r="E25" s="39">
        <v>0.1091</v>
      </c>
      <c r="F25" s="39">
        <v>0.1065</v>
      </c>
      <c r="G25" s="39">
        <v>0.0065</v>
      </c>
      <c r="H25" s="39">
        <v>0.0207</v>
      </c>
      <c r="I25" s="39">
        <v>0.0141</v>
      </c>
      <c r="J25" s="39">
        <v>0.0077</v>
      </c>
      <c r="K25" s="39">
        <v>0.0076</v>
      </c>
      <c r="L25" s="39">
        <v>0.6838</v>
      </c>
      <c r="M25" s="39">
        <v>0.1655</v>
      </c>
      <c r="N25" s="39">
        <v>0.6996</v>
      </c>
      <c r="O25" s="42"/>
      <c r="P25" s="40">
        <v>34.3</v>
      </c>
      <c r="Q25" s="41">
        <f t="shared" si="0"/>
        <v>9.527777777777777</v>
      </c>
      <c r="R25" s="42"/>
      <c r="S25" s="40">
        <v>38.02</v>
      </c>
      <c r="T25" s="43">
        <f t="shared" si="1"/>
        <v>10.561111111111112</v>
      </c>
      <c r="U25" s="50"/>
      <c r="V25" s="40">
        <v>49.88</v>
      </c>
      <c r="W25" s="43">
        <f t="shared" si="2"/>
        <v>13.855555555555556</v>
      </c>
      <c r="X25" s="52">
        <v>-23.1</v>
      </c>
      <c r="Y25" s="52">
        <v>-19</v>
      </c>
      <c r="Z25" s="52"/>
      <c r="AA25" s="52"/>
      <c r="AB25" s="55"/>
      <c r="AC25" s="16">
        <v>789.34483</v>
      </c>
      <c r="AD25" s="5">
        <f t="shared" si="3"/>
        <v>100</v>
      </c>
      <c r="AE25" s="6" t="str">
        <f t="shared" si="4"/>
        <v>ОК</v>
      </c>
      <c r="AF25" s="3"/>
      <c r="AG25" s="3"/>
      <c r="AH25" s="3"/>
    </row>
    <row r="26" spans="1:34" ht="15.75">
      <c r="A26" s="13">
        <v>15</v>
      </c>
      <c r="B26" s="39">
        <v>96.05</v>
      </c>
      <c r="C26" s="39">
        <v>2.1616</v>
      </c>
      <c r="D26" s="39">
        <v>0.6813</v>
      </c>
      <c r="E26" s="39">
        <v>0.1064</v>
      </c>
      <c r="F26" s="39">
        <v>0.1044</v>
      </c>
      <c r="G26" s="39">
        <v>0.006</v>
      </c>
      <c r="H26" s="39">
        <v>0.0196</v>
      </c>
      <c r="I26" s="39">
        <v>0.0136</v>
      </c>
      <c r="J26" s="39">
        <v>0.0076</v>
      </c>
      <c r="K26" s="39">
        <v>0.0077</v>
      </c>
      <c r="L26" s="39">
        <v>0.6794</v>
      </c>
      <c r="M26" s="39">
        <v>0.1622</v>
      </c>
      <c r="N26" s="39">
        <v>0.6991</v>
      </c>
      <c r="O26" s="42"/>
      <c r="P26" s="40">
        <v>34.28</v>
      </c>
      <c r="Q26" s="41">
        <f t="shared" si="0"/>
        <v>9.522222222222222</v>
      </c>
      <c r="R26" s="42"/>
      <c r="S26" s="40">
        <v>37.99</v>
      </c>
      <c r="T26" s="43">
        <f t="shared" si="1"/>
        <v>10.552777777777779</v>
      </c>
      <c r="U26" s="50"/>
      <c r="V26" s="40">
        <v>49.87</v>
      </c>
      <c r="W26" s="43">
        <f t="shared" si="2"/>
        <v>13.852777777777776</v>
      </c>
      <c r="X26" s="52"/>
      <c r="Y26" s="52"/>
      <c r="Z26" s="52"/>
      <c r="AA26" s="60"/>
      <c r="AB26" s="55"/>
      <c r="AC26" s="16">
        <v>827.26627</v>
      </c>
      <c r="AD26" s="5">
        <f>SUM(B26:M26)+$K$43+$N$43</f>
        <v>99.99979999999998</v>
      </c>
      <c r="AE26" s="6" t="str">
        <f t="shared" si="4"/>
        <v> </v>
      </c>
      <c r="AF26" s="3"/>
      <c r="AG26" s="3"/>
      <c r="AH26" s="3"/>
    </row>
    <row r="27" spans="1:34" ht="15.75">
      <c r="A27" s="13">
        <v>16</v>
      </c>
      <c r="B27" s="39">
        <v>96.0162</v>
      </c>
      <c r="C27" s="39">
        <v>2.1671</v>
      </c>
      <c r="D27" s="39">
        <v>0.6846</v>
      </c>
      <c r="E27" s="39">
        <v>0.1063</v>
      </c>
      <c r="F27" s="39">
        <v>0.107</v>
      </c>
      <c r="G27" s="39">
        <v>0.007</v>
      </c>
      <c r="H27" s="39">
        <v>0.0207</v>
      </c>
      <c r="I27" s="39">
        <v>0.0149</v>
      </c>
      <c r="J27" s="39">
        <v>0.0092</v>
      </c>
      <c r="K27" s="39">
        <v>0.0069</v>
      </c>
      <c r="L27" s="39">
        <v>0.6951</v>
      </c>
      <c r="M27" s="39">
        <v>0.165</v>
      </c>
      <c r="N27" s="39">
        <v>0.6994</v>
      </c>
      <c r="O27" s="42"/>
      <c r="P27" s="40">
        <v>34.28</v>
      </c>
      <c r="Q27" s="41">
        <f t="shared" si="0"/>
        <v>9.522222222222222</v>
      </c>
      <c r="R27" s="42"/>
      <c r="S27" s="40">
        <v>38</v>
      </c>
      <c r="T27" s="43">
        <f t="shared" si="1"/>
        <v>10.555555555555555</v>
      </c>
      <c r="U27" s="50"/>
      <c r="V27" s="40">
        <v>49.87</v>
      </c>
      <c r="W27" s="43">
        <f t="shared" si="2"/>
        <v>13.852777777777776</v>
      </c>
      <c r="X27" s="52"/>
      <c r="Y27" s="52"/>
      <c r="Z27" s="54" t="s">
        <v>57</v>
      </c>
      <c r="AA27" s="80">
        <v>3</v>
      </c>
      <c r="AB27" s="54"/>
      <c r="AC27" s="16">
        <v>628.0292</v>
      </c>
      <c r="AD27" s="5">
        <f t="shared" si="3"/>
        <v>100.00000000000003</v>
      </c>
      <c r="AE27" s="6" t="str">
        <f t="shared" si="4"/>
        <v>ОК</v>
      </c>
      <c r="AF27" s="3"/>
      <c r="AG27" s="3"/>
      <c r="AH27" s="3"/>
    </row>
    <row r="28" spans="1:34" ht="15.75">
      <c r="A28" s="13">
        <v>17</v>
      </c>
      <c r="B28" s="39">
        <v>95.9904</v>
      </c>
      <c r="C28" s="39">
        <v>2.1882</v>
      </c>
      <c r="D28" s="39">
        <v>0.6937</v>
      </c>
      <c r="E28" s="39">
        <v>0.1085</v>
      </c>
      <c r="F28" s="39">
        <v>0.109</v>
      </c>
      <c r="G28" s="39">
        <v>0.008</v>
      </c>
      <c r="H28" s="39">
        <v>0.021</v>
      </c>
      <c r="I28" s="39">
        <v>0.0147</v>
      </c>
      <c r="J28" s="39">
        <v>0.009</v>
      </c>
      <c r="K28" s="39">
        <v>0.0067</v>
      </c>
      <c r="L28" s="39">
        <v>0.6839</v>
      </c>
      <c r="M28" s="39">
        <v>0.167</v>
      </c>
      <c r="N28" s="39">
        <v>0.6997</v>
      </c>
      <c r="O28" s="42"/>
      <c r="P28" s="40">
        <v>34.3</v>
      </c>
      <c r="Q28" s="41">
        <f t="shared" si="0"/>
        <v>9.527777777777777</v>
      </c>
      <c r="R28" s="42"/>
      <c r="S28" s="40">
        <v>38.02</v>
      </c>
      <c r="T28" s="43">
        <f t="shared" si="1"/>
        <v>10.561111111111112</v>
      </c>
      <c r="U28" s="50"/>
      <c r="V28" s="40">
        <v>49.88</v>
      </c>
      <c r="W28" s="43">
        <f t="shared" si="2"/>
        <v>13.855555555555556</v>
      </c>
      <c r="X28" s="52"/>
      <c r="Y28" s="52"/>
      <c r="Z28" s="52"/>
      <c r="AA28" s="39"/>
      <c r="AB28" s="54"/>
      <c r="AC28" s="16">
        <v>820.25525</v>
      </c>
      <c r="AD28" s="5">
        <f t="shared" si="3"/>
        <v>100.00009999999999</v>
      </c>
      <c r="AE28" s="6" t="str">
        <f t="shared" si="4"/>
        <v> </v>
      </c>
      <c r="AF28" s="3"/>
      <c r="AG28" s="3"/>
      <c r="AH28" s="3"/>
    </row>
    <row r="29" spans="1:34" ht="15.75">
      <c r="A29" s="13">
        <v>18</v>
      </c>
      <c r="B29" s="39">
        <v>95.9537</v>
      </c>
      <c r="C29" s="39">
        <v>2.198</v>
      </c>
      <c r="D29" s="39">
        <v>0.6978</v>
      </c>
      <c r="E29" s="39">
        <v>0.1091</v>
      </c>
      <c r="F29" s="39">
        <v>0.1112</v>
      </c>
      <c r="G29" s="39">
        <v>0.0071</v>
      </c>
      <c r="H29" s="39">
        <v>0.0213</v>
      </c>
      <c r="I29" s="39">
        <v>0.0153</v>
      </c>
      <c r="J29" s="39">
        <v>0.0105</v>
      </c>
      <c r="K29" s="39">
        <v>0.0066</v>
      </c>
      <c r="L29" s="39">
        <v>0.6999</v>
      </c>
      <c r="M29" s="39">
        <v>0.1694</v>
      </c>
      <c r="N29" s="39">
        <v>0.7</v>
      </c>
      <c r="O29" s="42"/>
      <c r="P29" s="40">
        <v>34.3</v>
      </c>
      <c r="Q29" s="41">
        <f t="shared" si="0"/>
        <v>9.527777777777777</v>
      </c>
      <c r="R29" s="42"/>
      <c r="S29" s="40">
        <v>38.02</v>
      </c>
      <c r="T29" s="43">
        <f t="shared" si="1"/>
        <v>10.561111111111112</v>
      </c>
      <c r="U29" s="50"/>
      <c r="V29" s="40">
        <v>49.87</v>
      </c>
      <c r="W29" s="43">
        <f t="shared" si="2"/>
        <v>13.852777777777776</v>
      </c>
      <c r="X29" s="52"/>
      <c r="Y29" s="52"/>
      <c r="Z29" s="52"/>
      <c r="AA29" s="58"/>
      <c r="AB29" s="54"/>
      <c r="AC29" s="16">
        <v>817.5408299999999</v>
      </c>
      <c r="AD29" s="5">
        <f t="shared" si="3"/>
        <v>99.99989999999997</v>
      </c>
      <c r="AE29" s="6" t="str">
        <f t="shared" si="4"/>
        <v> </v>
      </c>
      <c r="AF29" s="3"/>
      <c r="AG29" s="3"/>
      <c r="AH29" s="3"/>
    </row>
    <row r="30" spans="1:34" ht="15.75">
      <c r="A30" s="13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2"/>
      <c r="P30" s="73">
        <v>34.3</v>
      </c>
      <c r="Q30" s="74">
        <f>P30/3.6</f>
        <v>9.527777777777777</v>
      </c>
      <c r="R30" s="75"/>
      <c r="S30" s="73">
        <v>38.02</v>
      </c>
      <c r="T30" s="76">
        <f>S30/3.6</f>
        <v>10.561111111111112</v>
      </c>
      <c r="U30" s="77"/>
      <c r="V30" s="73">
        <v>49.87</v>
      </c>
      <c r="W30" s="76">
        <f>V30/3.6</f>
        <v>13.852777777777776</v>
      </c>
      <c r="X30" s="52"/>
      <c r="Y30" s="58"/>
      <c r="Z30" s="39"/>
      <c r="AA30" s="39"/>
      <c r="AB30" s="54"/>
      <c r="AC30" s="16">
        <v>831.6468699999999</v>
      </c>
      <c r="AD30" s="5">
        <f t="shared" si="3"/>
        <v>0</v>
      </c>
      <c r="AE30" s="6" t="str">
        <f t="shared" si="4"/>
        <v> </v>
      </c>
      <c r="AF30" s="3"/>
      <c r="AG30" s="3"/>
      <c r="AH30" s="3"/>
    </row>
    <row r="31" spans="1:34" ht="15.75">
      <c r="A31" s="13">
        <v>20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73">
        <v>34.3</v>
      </c>
      <c r="Q31" s="74">
        <f>P31/3.6</f>
        <v>9.527777777777777</v>
      </c>
      <c r="R31" s="75"/>
      <c r="S31" s="73">
        <v>38.02</v>
      </c>
      <c r="T31" s="76">
        <f>S31/3.6</f>
        <v>10.561111111111112</v>
      </c>
      <c r="U31" s="77"/>
      <c r="V31" s="73">
        <v>49.87</v>
      </c>
      <c r="W31" s="76">
        <f>V31/3.6</f>
        <v>13.852777777777776</v>
      </c>
      <c r="X31" s="52"/>
      <c r="Y31" s="52"/>
      <c r="Z31" s="39"/>
      <c r="AA31" s="39"/>
      <c r="AB31" s="55"/>
      <c r="AC31" s="16">
        <v>859.9662</v>
      </c>
      <c r="AD31" s="5">
        <f t="shared" si="3"/>
        <v>0</v>
      </c>
      <c r="AE31" s="6" t="str">
        <f>IF(AD31=100,"ОК"," ")</f>
        <v> </v>
      </c>
      <c r="AF31" s="3"/>
      <c r="AG31" s="3"/>
      <c r="AH31" s="3"/>
    </row>
    <row r="32" spans="1:34" ht="15.75">
      <c r="A32" s="13">
        <v>21</v>
      </c>
      <c r="B32" s="39">
        <v>96.0174</v>
      </c>
      <c r="C32" s="39">
        <v>2.1743</v>
      </c>
      <c r="D32" s="39">
        <v>0.683</v>
      </c>
      <c r="E32" s="39">
        <v>0.1065</v>
      </c>
      <c r="F32" s="39">
        <v>0.1057</v>
      </c>
      <c r="G32" s="39">
        <v>0.0076</v>
      </c>
      <c r="H32" s="39">
        <v>0.0211</v>
      </c>
      <c r="I32" s="39">
        <v>0.0143</v>
      </c>
      <c r="J32" s="39">
        <v>0.0086</v>
      </c>
      <c r="K32" s="39">
        <v>0.0071</v>
      </c>
      <c r="L32" s="39">
        <v>0.6897</v>
      </c>
      <c r="M32" s="39">
        <v>0.1646</v>
      </c>
      <c r="N32" s="39">
        <v>0.6994</v>
      </c>
      <c r="O32" s="42"/>
      <c r="P32" s="40">
        <v>34.28</v>
      </c>
      <c r="Q32" s="41">
        <f t="shared" si="0"/>
        <v>9.522222222222222</v>
      </c>
      <c r="R32" s="42"/>
      <c r="S32" s="40">
        <v>38</v>
      </c>
      <c r="T32" s="43">
        <f t="shared" si="1"/>
        <v>10.555555555555555</v>
      </c>
      <c r="U32" s="50"/>
      <c r="V32" s="40">
        <v>49.87</v>
      </c>
      <c r="W32" s="43">
        <f t="shared" si="2"/>
        <v>13.852777777777776</v>
      </c>
      <c r="X32" s="52">
        <v>-23.1</v>
      </c>
      <c r="Y32" s="52">
        <v>-18</v>
      </c>
      <c r="Z32" s="52"/>
      <c r="AA32" s="60"/>
      <c r="AB32" s="55"/>
      <c r="AC32" s="16">
        <v>857.1144199999999</v>
      </c>
      <c r="AD32" s="5">
        <f t="shared" si="3"/>
        <v>99.9999</v>
      </c>
      <c r="AE32" s="6" t="str">
        <f t="shared" si="4"/>
        <v> </v>
      </c>
      <c r="AF32" s="3"/>
      <c r="AG32" s="3"/>
      <c r="AH32" s="3"/>
    </row>
    <row r="33" spans="1:34" ht="15.75">
      <c r="A33" s="13">
        <v>22</v>
      </c>
      <c r="B33" s="39">
        <v>95.9866</v>
      </c>
      <c r="C33" s="39">
        <v>2.1811</v>
      </c>
      <c r="D33" s="39">
        <v>0.6884</v>
      </c>
      <c r="E33" s="39">
        <v>0.1076</v>
      </c>
      <c r="F33" s="39">
        <v>0.1091</v>
      </c>
      <c r="G33" s="39">
        <v>0.0088</v>
      </c>
      <c r="H33" s="39">
        <v>0.0216</v>
      </c>
      <c r="I33" s="39">
        <v>0.0154</v>
      </c>
      <c r="J33" s="39">
        <v>0.0097</v>
      </c>
      <c r="K33" s="39">
        <v>0.0069</v>
      </c>
      <c r="L33" s="39">
        <v>0.6978</v>
      </c>
      <c r="M33" s="39">
        <v>0.1669</v>
      </c>
      <c r="N33" s="39">
        <v>0.6997</v>
      </c>
      <c r="O33" s="42"/>
      <c r="P33" s="40">
        <v>34.29</v>
      </c>
      <c r="Q33" s="41">
        <f t="shared" si="0"/>
        <v>9.525</v>
      </c>
      <c r="R33" s="42"/>
      <c r="S33" s="40">
        <v>38.01</v>
      </c>
      <c r="T33" s="43">
        <f t="shared" si="1"/>
        <v>10.558333333333332</v>
      </c>
      <c r="U33" s="50"/>
      <c r="V33" s="40">
        <v>49.87</v>
      </c>
      <c r="W33" s="43">
        <f t="shared" si="2"/>
        <v>13.852777777777776</v>
      </c>
      <c r="X33" s="52"/>
      <c r="Y33" s="58"/>
      <c r="Z33" s="52"/>
      <c r="AA33" s="53"/>
      <c r="AB33" s="47"/>
      <c r="AC33" s="16">
        <v>926.26982</v>
      </c>
      <c r="AD33" s="5">
        <f t="shared" si="3"/>
        <v>99.9999</v>
      </c>
      <c r="AE33" s="6" t="str">
        <f t="shared" si="4"/>
        <v> </v>
      </c>
      <c r="AF33" s="3"/>
      <c r="AG33" s="3"/>
      <c r="AH33" s="3"/>
    </row>
    <row r="34" spans="1:34" ht="15.75">
      <c r="A34" s="13">
        <v>23</v>
      </c>
      <c r="B34" s="39">
        <v>96.0287</v>
      </c>
      <c r="C34" s="39">
        <v>2.1635</v>
      </c>
      <c r="D34" s="39">
        <v>0.6823</v>
      </c>
      <c r="E34" s="39">
        <v>0.1063</v>
      </c>
      <c r="F34" s="39">
        <v>0.1067</v>
      </c>
      <c r="G34" s="39">
        <v>0.0086</v>
      </c>
      <c r="H34" s="39">
        <v>0.0213</v>
      </c>
      <c r="I34" s="39">
        <v>0.0149</v>
      </c>
      <c r="J34" s="39">
        <v>0.007</v>
      </c>
      <c r="K34" s="39">
        <v>0.0084</v>
      </c>
      <c r="L34" s="39">
        <v>0.6848</v>
      </c>
      <c r="M34" s="39">
        <v>0.1676</v>
      </c>
      <c r="N34" s="39">
        <v>0.6993</v>
      </c>
      <c r="O34" s="42"/>
      <c r="P34" s="40">
        <v>34.28</v>
      </c>
      <c r="Q34" s="41">
        <f t="shared" si="0"/>
        <v>9.522222222222222</v>
      </c>
      <c r="R34" s="42"/>
      <c r="S34" s="40">
        <v>38</v>
      </c>
      <c r="T34" s="43">
        <f t="shared" si="1"/>
        <v>10.555555555555555</v>
      </c>
      <c r="U34" s="50"/>
      <c r="V34" s="40">
        <v>49.87</v>
      </c>
      <c r="W34" s="43">
        <f t="shared" si="2"/>
        <v>13.852777777777776</v>
      </c>
      <c r="X34" s="52"/>
      <c r="Y34" s="52"/>
      <c r="Z34" s="52"/>
      <c r="AA34" s="39"/>
      <c r="AB34" s="55"/>
      <c r="AC34" s="16">
        <v>965.69482</v>
      </c>
      <c r="AD34" s="5">
        <f>SUM(B34:M34)+$K$43+$N$43</f>
        <v>100.00009999999999</v>
      </c>
      <c r="AE34" s="6" t="str">
        <f>IF(AD34=100,"ОК"," ")</f>
        <v> </v>
      </c>
      <c r="AF34" s="3"/>
      <c r="AG34" s="3"/>
      <c r="AH34" s="3"/>
    </row>
    <row r="35" spans="1:34" ht="15.75" customHeight="1">
      <c r="A35" s="13">
        <v>24</v>
      </c>
      <c r="B35" s="39">
        <v>96.1378</v>
      </c>
      <c r="C35" s="39">
        <v>2.0902</v>
      </c>
      <c r="D35" s="39">
        <v>0.6586</v>
      </c>
      <c r="E35" s="39">
        <v>0.1018</v>
      </c>
      <c r="F35" s="39">
        <v>0.1032</v>
      </c>
      <c r="G35" s="39">
        <v>0.0072</v>
      </c>
      <c r="H35" s="39">
        <v>0.0211</v>
      </c>
      <c r="I35" s="39">
        <v>0.014</v>
      </c>
      <c r="J35" s="39">
        <v>0.0078</v>
      </c>
      <c r="K35" s="39">
        <v>0.0078</v>
      </c>
      <c r="L35" s="39">
        <v>0.6887</v>
      </c>
      <c r="M35" s="39">
        <v>0.1617</v>
      </c>
      <c r="N35" s="39">
        <v>0.6984</v>
      </c>
      <c r="O35" s="42"/>
      <c r="P35" s="40">
        <v>34.24</v>
      </c>
      <c r="Q35" s="41">
        <f t="shared" si="0"/>
        <v>9.511111111111111</v>
      </c>
      <c r="R35" s="42"/>
      <c r="S35" s="40">
        <v>37.96</v>
      </c>
      <c r="T35" s="43">
        <f t="shared" si="1"/>
        <v>10.544444444444444</v>
      </c>
      <c r="U35" s="50"/>
      <c r="V35" s="40">
        <v>49.85</v>
      </c>
      <c r="W35" s="43">
        <f t="shared" si="2"/>
        <v>13.847222222222221</v>
      </c>
      <c r="X35" s="52"/>
      <c r="Y35" s="52"/>
      <c r="Z35" s="52"/>
      <c r="AA35" s="61"/>
      <c r="AB35" s="47"/>
      <c r="AC35" s="16">
        <v>966.08052</v>
      </c>
      <c r="AD35" s="5">
        <f t="shared" si="3"/>
        <v>99.9999</v>
      </c>
      <c r="AE35" s="6" t="str">
        <f t="shared" si="4"/>
        <v> </v>
      </c>
      <c r="AF35" s="3"/>
      <c r="AG35" s="3"/>
      <c r="AH35" s="3"/>
    </row>
    <row r="36" spans="1:34" ht="15.75">
      <c r="A36" s="13">
        <v>25</v>
      </c>
      <c r="B36" s="57">
        <v>96.0925</v>
      </c>
      <c r="C36" s="53">
        <v>2.1099</v>
      </c>
      <c r="D36" s="57">
        <v>0.6616</v>
      </c>
      <c r="E36" s="53">
        <v>0.1017</v>
      </c>
      <c r="F36" s="57">
        <v>0.1032</v>
      </c>
      <c r="G36" s="62">
        <v>0.0063</v>
      </c>
      <c r="H36" s="63">
        <v>0.0196</v>
      </c>
      <c r="I36" s="53">
        <v>0.0143</v>
      </c>
      <c r="J36" s="57">
        <v>0.0079</v>
      </c>
      <c r="K36" s="62">
        <v>0.0073</v>
      </c>
      <c r="L36" s="57">
        <v>0.7117</v>
      </c>
      <c r="M36" s="62">
        <v>0.164</v>
      </c>
      <c r="N36" s="57">
        <v>0.6986</v>
      </c>
      <c r="O36" s="64"/>
      <c r="P36" s="65">
        <v>34.24</v>
      </c>
      <c r="Q36" s="41">
        <f t="shared" si="0"/>
        <v>9.511111111111111</v>
      </c>
      <c r="R36" s="42"/>
      <c r="S36" s="53">
        <v>37.95</v>
      </c>
      <c r="T36" s="43">
        <f t="shared" si="1"/>
        <v>10.541666666666668</v>
      </c>
      <c r="U36" s="50"/>
      <c r="V36" s="53">
        <v>49.83</v>
      </c>
      <c r="W36" s="43">
        <f t="shared" si="2"/>
        <v>13.841666666666665</v>
      </c>
      <c r="X36" s="52"/>
      <c r="Y36" s="58"/>
      <c r="Z36" s="52"/>
      <c r="AA36" s="52"/>
      <c r="AB36" s="55"/>
      <c r="AC36" s="16">
        <v>943.2689700000001</v>
      </c>
      <c r="AD36" s="5">
        <f t="shared" si="3"/>
        <v>100</v>
      </c>
      <c r="AE36" s="6" t="str">
        <f t="shared" si="4"/>
        <v>ОК</v>
      </c>
      <c r="AF36" s="3"/>
      <c r="AG36" s="3"/>
      <c r="AH36" s="3"/>
    </row>
    <row r="37" spans="1:34" ht="15.75">
      <c r="A37" s="13">
        <v>26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2"/>
      <c r="P37" s="78">
        <v>34.24</v>
      </c>
      <c r="Q37" s="74">
        <f>P37/3.6</f>
        <v>9.511111111111111</v>
      </c>
      <c r="R37" s="75"/>
      <c r="S37" s="79">
        <v>37.95</v>
      </c>
      <c r="T37" s="76">
        <f>S37/3.6</f>
        <v>10.541666666666668</v>
      </c>
      <c r="U37" s="77"/>
      <c r="V37" s="79">
        <v>49.83</v>
      </c>
      <c r="W37" s="76">
        <f>V37/3.6</f>
        <v>13.841666666666665</v>
      </c>
      <c r="X37" s="52"/>
      <c r="Y37" s="52"/>
      <c r="Z37" s="52"/>
      <c r="AA37" s="39"/>
      <c r="AB37" s="55"/>
      <c r="AC37" s="16">
        <v>924.1216499999999</v>
      </c>
      <c r="AD37" s="5">
        <f t="shared" si="3"/>
        <v>0</v>
      </c>
      <c r="AE37" s="6" t="str">
        <f t="shared" si="4"/>
        <v> </v>
      </c>
      <c r="AF37" s="3"/>
      <c r="AG37" s="3"/>
      <c r="AH37" s="3"/>
    </row>
    <row r="38" spans="1:34" ht="15.75">
      <c r="A38" s="13">
        <v>27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2"/>
      <c r="P38" s="78">
        <v>34.24</v>
      </c>
      <c r="Q38" s="74">
        <f>P38/3.6</f>
        <v>9.511111111111111</v>
      </c>
      <c r="R38" s="75"/>
      <c r="S38" s="79">
        <v>37.95</v>
      </c>
      <c r="T38" s="76">
        <f>S38/3.6</f>
        <v>10.541666666666668</v>
      </c>
      <c r="U38" s="77"/>
      <c r="V38" s="79">
        <v>49.83</v>
      </c>
      <c r="W38" s="76">
        <f>V38/3.6</f>
        <v>13.841666666666665</v>
      </c>
      <c r="X38" s="52"/>
      <c r="Y38" s="52"/>
      <c r="Z38" s="66"/>
      <c r="AA38" s="39"/>
      <c r="AB38" s="55"/>
      <c r="AC38" s="16">
        <v>880.4088299999999</v>
      </c>
      <c r="AD38" s="5">
        <f t="shared" si="3"/>
        <v>0</v>
      </c>
      <c r="AE38" s="6" t="str">
        <f t="shared" si="4"/>
        <v> </v>
      </c>
      <c r="AF38" s="3"/>
      <c r="AG38" s="3"/>
      <c r="AH38" s="3"/>
    </row>
    <row r="39" spans="1:34" ht="15.75">
      <c r="A39" s="13">
        <v>28</v>
      </c>
      <c r="B39" s="39">
        <v>95.9522</v>
      </c>
      <c r="C39" s="39">
        <v>2.1752</v>
      </c>
      <c r="D39" s="39">
        <v>0.6712</v>
      </c>
      <c r="E39" s="39">
        <v>0.1023</v>
      </c>
      <c r="F39" s="39">
        <v>0.1038</v>
      </c>
      <c r="G39" s="39">
        <v>0.009</v>
      </c>
      <c r="H39" s="39">
        <v>0.0192</v>
      </c>
      <c r="I39" s="39">
        <v>0.0139</v>
      </c>
      <c r="J39" s="39">
        <v>0.0075</v>
      </c>
      <c r="K39" s="39">
        <v>0.0055</v>
      </c>
      <c r="L39" s="39">
        <v>0.7764</v>
      </c>
      <c r="M39" s="39">
        <v>0.1638</v>
      </c>
      <c r="N39" s="39">
        <v>0.6995</v>
      </c>
      <c r="O39" s="42"/>
      <c r="P39" s="40">
        <v>34.24</v>
      </c>
      <c r="Q39" s="41">
        <f t="shared" si="0"/>
        <v>9.511111111111111</v>
      </c>
      <c r="R39" s="42"/>
      <c r="S39" s="40">
        <v>37.96</v>
      </c>
      <c r="T39" s="43">
        <f t="shared" si="1"/>
        <v>10.544444444444444</v>
      </c>
      <c r="U39" s="50"/>
      <c r="V39" s="40">
        <v>49.81</v>
      </c>
      <c r="W39" s="43">
        <f t="shared" si="2"/>
        <v>13.836111111111112</v>
      </c>
      <c r="X39" s="52">
        <v>-22.2</v>
      </c>
      <c r="Y39" s="52">
        <v>18.5</v>
      </c>
      <c r="Z39" s="39"/>
      <c r="AA39" s="39"/>
      <c r="AB39" s="55" t="s">
        <v>56</v>
      </c>
      <c r="AC39" s="16">
        <v>865.2559299999999</v>
      </c>
      <c r="AD39" s="5">
        <f t="shared" si="3"/>
        <v>100</v>
      </c>
      <c r="AE39" s="6" t="str">
        <f t="shared" si="4"/>
        <v>ОК</v>
      </c>
      <c r="AF39" s="3"/>
      <c r="AG39" s="3"/>
      <c r="AH39" s="3"/>
    </row>
    <row r="40" spans="1:34" ht="15.75">
      <c r="A40" s="13">
        <v>29</v>
      </c>
      <c r="B40" s="39">
        <v>95.9416</v>
      </c>
      <c r="C40" s="39">
        <v>2.1752</v>
      </c>
      <c r="D40" s="39">
        <v>0.6689</v>
      </c>
      <c r="E40" s="39">
        <v>0.102</v>
      </c>
      <c r="F40" s="39">
        <v>0.1039</v>
      </c>
      <c r="G40" s="39">
        <v>0.0073</v>
      </c>
      <c r="H40" s="39">
        <v>0.0198</v>
      </c>
      <c r="I40" s="39">
        <v>0.0146</v>
      </c>
      <c r="J40" s="39">
        <v>0.0072</v>
      </c>
      <c r="K40" s="39">
        <v>0.0074</v>
      </c>
      <c r="L40" s="39">
        <v>0.7884</v>
      </c>
      <c r="M40" s="39">
        <v>0.1638</v>
      </c>
      <c r="N40" s="39">
        <v>0.6995</v>
      </c>
      <c r="O40" s="42"/>
      <c r="P40" s="40">
        <v>34.24</v>
      </c>
      <c r="Q40" s="41">
        <f t="shared" si="0"/>
        <v>9.511111111111111</v>
      </c>
      <c r="R40" s="42"/>
      <c r="S40" s="40">
        <v>37.95</v>
      </c>
      <c r="T40" s="43">
        <f t="shared" si="1"/>
        <v>10.541666666666668</v>
      </c>
      <c r="U40" s="50"/>
      <c r="V40" s="40">
        <v>49.8</v>
      </c>
      <c r="W40" s="43">
        <f t="shared" si="2"/>
        <v>13.833333333333332</v>
      </c>
      <c r="X40" s="52"/>
      <c r="Y40" s="58"/>
      <c r="Z40" s="54" t="s">
        <v>57</v>
      </c>
      <c r="AA40" s="54" t="s">
        <v>57</v>
      </c>
      <c r="AB40" s="55"/>
      <c r="AC40" s="16">
        <v>929.4649700000001</v>
      </c>
      <c r="AD40" s="5">
        <f t="shared" si="3"/>
        <v>100.00009999999999</v>
      </c>
      <c r="AE40" s="6" t="str">
        <f t="shared" si="4"/>
        <v> </v>
      </c>
      <c r="AF40" s="3"/>
      <c r="AG40" s="3"/>
      <c r="AH40" s="3"/>
    </row>
    <row r="41" spans="1:34" ht="15.75">
      <c r="A41" s="13">
        <v>30</v>
      </c>
      <c r="B41" s="39">
        <v>95.8487</v>
      </c>
      <c r="C41" s="39">
        <v>2.2182</v>
      </c>
      <c r="D41" s="39">
        <v>0.6827</v>
      </c>
      <c r="E41" s="39">
        <v>0.1033</v>
      </c>
      <c r="F41" s="39">
        <v>0.1067</v>
      </c>
      <c r="G41" s="39">
        <v>0.006</v>
      </c>
      <c r="H41" s="39">
        <v>0.0206</v>
      </c>
      <c r="I41" s="39">
        <v>0.0147</v>
      </c>
      <c r="J41" s="39">
        <v>0.0086</v>
      </c>
      <c r="K41" s="39">
        <v>0.0068</v>
      </c>
      <c r="L41" s="39">
        <v>0.8167</v>
      </c>
      <c r="M41" s="39">
        <v>0.167</v>
      </c>
      <c r="N41" s="39">
        <v>0.7002</v>
      </c>
      <c r="O41" s="42"/>
      <c r="P41" s="40">
        <v>34.25</v>
      </c>
      <c r="Q41" s="41">
        <f t="shared" si="0"/>
        <v>9.51388888888889</v>
      </c>
      <c r="R41" s="42"/>
      <c r="S41" s="40">
        <v>37.96</v>
      </c>
      <c r="T41" s="43">
        <f t="shared" si="1"/>
        <v>10.544444444444444</v>
      </c>
      <c r="U41" s="50"/>
      <c r="V41" s="67">
        <v>49.79</v>
      </c>
      <c r="W41" s="68">
        <f t="shared" si="2"/>
        <v>13.830555555555556</v>
      </c>
      <c r="X41" s="69"/>
      <c r="Y41" s="69"/>
      <c r="Z41" s="70"/>
      <c r="AA41" s="71"/>
      <c r="AB41" s="72"/>
      <c r="AC41" s="16">
        <v>1024.1919</v>
      </c>
      <c r="AD41" s="5">
        <f t="shared" si="3"/>
        <v>100</v>
      </c>
      <c r="AE41" s="6" t="str">
        <f t="shared" si="4"/>
        <v>ОК</v>
      </c>
      <c r="AF41" s="3"/>
      <c r="AG41" s="3"/>
      <c r="AH41" s="3"/>
    </row>
    <row r="42" spans="1:34" ht="15.75" thickBot="1">
      <c r="A42" s="17">
        <v>31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27"/>
      <c r="Q42" s="14"/>
      <c r="R42" s="18"/>
      <c r="S42" s="27"/>
      <c r="T42" s="15"/>
      <c r="U42" s="30"/>
      <c r="V42" s="32"/>
      <c r="W42" s="81"/>
      <c r="X42" s="35"/>
      <c r="Y42" s="28"/>
      <c r="Z42" s="29"/>
      <c r="AA42" s="31"/>
      <c r="AB42" s="33"/>
      <c r="AC42" s="36"/>
      <c r="AD42" s="5">
        <f t="shared" si="3"/>
        <v>0</v>
      </c>
      <c r="AE42" s="6" t="str">
        <f t="shared" si="4"/>
        <v> </v>
      </c>
      <c r="AF42" s="3"/>
      <c r="AG42" s="3"/>
      <c r="AH42" s="3"/>
    </row>
    <row r="43" spans="1:34" ht="15" customHeight="1" thickBot="1">
      <c r="A43" s="131" t="s">
        <v>25</v>
      </c>
      <c r="B43" s="131"/>
      <c r="C43" s="131"/>
      <c r="D43" s="131"/>
      <c r="E43" s="131"/>
      <c r="F43" s="131"/>
      <c r="G43" s="131"/>
      <c r="H43" s="132"/>
      <c r="I43" s="146" t="s">
        <v>23</v>
      </c>
      <c r="J43" s="147"/>
      <c r="K43" s="19">
        <v>0</v>
      </c>
      <c r="L43" s="144" t="s">
        <v>24</v>
      </c>
      <c r="M43" s="145"/>
      <c r="N43" s="20">
        <v>0</v>
      </c>
      <c r="O43" s="102">
        <f>SUMPRODUCT(O12:O42,AC12:AC42)/SUM(AC12:AC42)</f>
        <v>0</v>
      </c>
      <c r="P43" s="98">
        <f>SUMPRODUCT(P12:P42,AC12:AC42)/SUM(AC12:AC42)</f>
        <v>34.277237100369064</v>
      </c>
      <c r="Q43" s="98">
        <f>SUMPRODUCT(Q12:Q42,AC12:AC42)/SUM(AC12:AC42)</f>
        <v>9.52145475010252</v>
      </c>
      <c r="R43" s="98">
        <f>SUMPRODUCT(R12:R42,AC12:AC42)/SUM(AC12:AC42)</f>
        <v>0</v>
      </c>
      <c r="S43" s="98">
        <f>SUMPRODUCT(S12:S42,AC12:AC42)/SUM(AC12:AC42)</f>
        <v>37.99386663754609</v>
      </c>
      <c r="T43" s="100">
        <f>SUMPRODUCT(T12:T42,AC12:AC42)/SUM(AC12:AC42)</f>
        <v>10.5538518437628</v>
      </c>
      <c r="U43" s="21"/>
      <c r="V43" s="22"/>
      <c r="W43" s="34"/>
      <c r="X43" s="34"/>
      <c r="Y43" s="34"/>
      <c r="Z43" s="34"/>
      <c r="AA43" s="142" t="s">
        <v>55</v>
      </c>
      <c r="AB43" s="143"/>
      <c r="AC43" s="37">
        <v>24234.428000000004</v>
      </c>
      <c r="AD43" s="5"/>
      <c r="AE43" s="6"/>
      <c r="AF43" s="3"/>
      <c r="AG43" s="3"/>
      <c r="AH43" s="3"/>
    </row>
    <row r="44" spans="1:29" ht="19.5" customHeight="1" thickBot="1">
      <c r="A44" s="23"/>
      <c r="B44" s="24"/>
      <c r="C44" s="24"/>
      <c r="D44" s="24"/>
      <c r="E44" s="24"/>
      <c r="F44" s="24"/>
      <c r="G44" s="24"/>
      <c r="H44" s="104" t="s">
        <v>3</v>
      </c>
      <c r="I44" s="105"/>
      <c r="J44" s="105"/>
      <c r="K44" s="105"/>
      <c r="L44" s="105"/>
      <c r="M44" s="105"/>
      <c r="N44" s="106"/>
      <c r="O44" s="103"/>
      <c r="P44" s="99"/>
      <c r="Q44" s="99"/>
      <c r="R44" s="99"/>
      <c r="S44" s="99"/>
      <c r="T44" s="101"/>
      <c r="U44" s="21"/>
      <c r="V44" s="24"/>
      <c r="W44" s="24"/>
      <c r="X44" s="24"/>
      <c r="Y44" s="24"/>
      <c r="Z44" s="24"/>
      <c r="AA44" s="24"/>
      <c r="AB44" s="24"/>
      <c r="AC44" s="25"/>
    </row>
    <row r="45" spans="2:7" ht="19.5" customHeight="1">
      <c r="B45" s="127" t="s">
        <v>54</v>
      </c>
      <c r="C45" s="127"/>
      <c r="D45" s="127"/>
      <c r="E45" s="127"/>
      <c r="F45" s="127"/>
      <c r="G45" s="127"/>
    </row>
    <row r="46" spans="1:23" ht="24" customHeight="1">
      <c r="A46" s="10"/>
      <c r="B46" s="9" t="s">
        <v>60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4" t="s">
        <v>59</v>
      </c>
      <c r="O46" s="94"/>
      <c r="P46" s="94"/>
      <c r="Q46" s="11"/>
      <c r="R46" s="11"/>
      <c r="S46" s="11"/>
      <c r="T46" s="10"/>
      <c r="U46" s="148" t="s">
        <v>58</v>
      </c>
      <c r="V46" s="148"/>
      <c r="W46" s="148"/>
    </row>
    <row r="47" spans="1:23" ht="15.75">
      <c r="A47" s="10"/>
      <c r="B47" s="10"/>
      <c r="C47" s="10"/>
      <c r="D47" s="9" t="s">
        <v>5</v>
      </c>
      <c r="E47" s="10"/>
      <c r="F47" s="10"/>
      <c r="G47" s="10"/>
      <c r="H47" s="10"/>
      <c r="I47" s="10"/>
      <c r="J47" s="10"/>
      <c r="K47" s="10"/>
      <c r="L47" s="10"/>
      <c r="M47" s="10"/>
      <c r="N47" s="93" t="s">
        <v>6</v>
      </c>
      <c r="O47" s="93"/>
      <c r="P47" s="93"/>
      <c r="Q47" s="10"/>
      <c r="R47" s="9" t="s">
        <v>7</v>
      </c>
      <c r="S47" s="10"/>
      <c r="T47" s="10"/>
      <c r="U47" s="10"/>
      <c r="V47" s="9" t="s">
        <v>8</v>
      </c>
      <c r="W47" s="10"/>
    </row>
    <row r="48" spans="1:23" ht="24.75" customHeight="1">
      <c r="A48" s="10"/>
      <c r="B48" s="9" t="s">
        <v>47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5" t="s">
        <v>51</v>
      </c>
      <c r="O48" s="95"/>
      <c r="P48" s="95"/>
      <c r="Q48" s="12"/>
      <c r="R48" s="12"/>
      <c r="S48" s="12"/>
      <c r="T48" s="10"/>
      <c r="U48" s="148" t="s">
        <v>58</v>
      </c>
      <c r="V48" s="148"/>
      <c r="W48" s="148"/>
    </row>
    <row r="49" spans="1:23" ht="15.75">
      <c r="A49" s="10"/>
      <c r="B49" s="10"/>
      <c r="C49" s="10"/>
      <c r="D49" s="10"/>
      <c r="E49" s="9" t="s">
        <v>9</v>
      </c>
      <c r="F49" s="10"/>
      <c r="G49" s="10"/>
      <c r="H49" s="10"/>
      <c r="I49" s="10"/>
      <c r="J49" s="10"/>
      <c r="K49" s="10"/>
      <c r="L49" s="10"/>
      <c r="M49" s="10"/>
      <c r="N49" s="93" t="s">
        <v>6</v>
      </c>
      <c r="O49" s="93"/>
      <c r="P49" s="93"/>
      <c r="Q49" s="10"/>
      <c r="R49" s="9" t="s">
        <v>7</v>
      </c>
      <c r="S49" s="10"/>
      <c r="T49" s="10"/>
      <c r="U49" s="10"/>
      <c r="V49" s="9" t="s">
        <v>8</v>
      </c>
      <c r="W49" s="10"/>
    </row>
    <row r="50" spans="1:23" ht="30" customHeight="1">
      <c r="A50" s="10"/>
      <c r="B50" s="9" t="s">
        <v>48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4" t="s">
        <v>52</v>
      </c>
      <c r="O50" s="94"/>
      <c r="P50" s="94"/>
      <c r="Q50" s="12"/>
      <c r="R50" s="12"/>
      <c r="S50" s="12"/>
      <c r="T50" s="10"/>
      <c r="U50" s="148" t="s">
        <v>58</v>
      </c>
      <c r="V50" s="148"/>
      <c r="W50" s="148"/>
    </row>
    <row r="51" spans="1:23" ht="15.75">
      <c r="A51" s="10"/>
      <c r="B51" s="10"/>
      <c r="C51" s="10"/>
      <c r="D51" s="10"/>
      <c r="E51" s="9" t="s">
        <v>17</v>
      </c>
      <c r="F51" s="10"/>
      <c r="G51" s="10"/>
      <c r="H51" s="10"/>
      <c r="I51" s="10"/>
      <c r="J51" s="10"/>
      <c r="K51" s="10"/>
      <c r="L51" s="10"/>
      <c r="M51" s="10"/>
      <c r="N51" s="93" t="s">
        <v>6</v>
      </c>
      <c r="O51" s="93"/>
      <c r="P51" s="93"/>
      <c r="Q51" s="10"/>
      <c r="R51" s="9" t="s">
        <v>7</v>
      </c>
      <c r="S51" s="10"/>
      <c r="T51" s="10"/>
      <c r="U51" s="10"/>
      <c r="V51" s="9" t="s">
        <v>8</v>
      </c>
      <c r="W51" s="10"/>
    </row>
  </sheetData>
  <sheetProtection/>
  <mergeCells count="59">
    <mergeCell ref="AA43:AB43"/>
    <mergeCell ref="L43:M43"/>
    <mergeCell ref="I43:J43"/>
    <mergeCell ref="U46:W46"/>
    <mergeCell ref="U48:W48"/>
    <mergeCell ref="U50:W50"/>
    <mergeCell ref="B45:G45"/>
    <mergeCell ref="A8:A11"/>
    <mergeCell ref="Z8:Z11"/>
    <mergeCell ref="AA8:AA11"/>
    <mergeCell ref="A43:H43"/>
    <mergeCell ref="W10:W11"/>
    <mergeCell ref="B8:M9"/>
    <mergeCell ref="O10:O11"/>
    <mergeCell ref="P10:P11"/>
    <mergeCell ref="Q10:Q11"/>
    <mergeCell ref="R10:R11"/>
    <mergeCell ref="G10:G11"/>
    <mergeCell ref="H10:H11"/>
    <mergeCell ref="R43:R44"/>
    <mergeCell ref="T10:T11"/>
    <mergeCell ref="B10:B11"/>
    <mergeCell ref="C10:C11"/>
    <mergeCell ref="D10:D11"/>
    <mergeCell ref="E10:E11"/>
    <mergeCell ref="F10:F11"/>
    <mergeCell ref="S10:S11"/>
    <mergeCell ref="V10:V11"/>
    <mergeCell ref="N8:W8"/>
    <mergeCell ref="L10:L11"/>
    <mergeCell ref="M10:M11"/>
    <mergeCell ref="I10:I11"/>
    <mergeCell ref="J10:J11"/>
    <mergeCell ref="N9:N11"/>
    <mergeCell ref="U10:U11"/>
    <mergeCell ref="K10:K11"/>
    <mergeCell ref="AC8:AC11"/>
    <mergeCell ref="S43:S44"/>
    <mergeCell ref="T43:T44"/>
    <mergeCell ref="O43:O44"/>
    <mergeCell ref="H44:N44"/>
    <mergeCell ref="P43:P44"/>
    <mergeCell ref="Q43:Q44"/>
    <mergeCell ref="AB8:AB11"/>
    <mergeCell ref="Y8:Y11"/>
    <mergeCell ref="X8:X11"/>
    <mergeCell ref="N51:P51"/>
    <mergeCell ref="N50:P50"/>
    <mergeCell ref="N48:P48"/>
    <mergeCell ref="N46:P46"/>
    <mergeCell ref="N47:P47"/>
    <mergeCell ref="N49:P49"/>
    <mergeCell ref="K6:AC6"/>
    <mergeCell ref="K7:N7"/>
    <mergeCell ref="P7:T7"/>
    <mergeCell ref="K5:AC5"/>
    <mergeCell ref="K2:AC2"/>
    <mergeCell ref="K3:AC3"/>
    <mergeCell ref="K4:AC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Помелов Станислав Анатолиевич</cp:lastModifiedBy>
  <cp:lastPrinted>2016-12-01T12:52:43Z</cp:lastPrinted>
  <dcterms:created xsi:type="dcterms:W3CDTF">2016-10-07T07:24:19Z</dcterms:created>
  <dcterms:modified xsi:type="dcterms:W3CDTF">2016-12-13T07:26:30Z</dcterms:modified>
  <cp:category/>
  <cp:version/>
  <cp:contentType/>
  <cp:contentStatus/>
</cp:coreProperties>
</file>