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'Лист1'!$A$1:$AC$52</definedName>
  </definedNames>
  <calcPr fullCalcOnLoad="1"/>
</workbook>
</file>

<file path=xl/sharedStrings.xml><?xml version="1.0" encoding="utf-8"?>
<sst xmlns="http://schemas.openxmlformats.org/spreadsheetml/2006/main" count="73" uniqueCount="64">
  <si>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</si>
  <si>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</si>
  <si>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</si>
  <si>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</si>
  <si>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</si>
  <si>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</si>
  <si>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</si>
  <si>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</si>
  <si>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</si>
  <si>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</si>
  <si>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</si>
  <si>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</si>
  <si>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</si>
  <si>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</si>
  <si>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</si>
  <si>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</si>
  <si>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</si>
  <si>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</si>
  <si>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</si>
  <si>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</si>
  <si>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</si>
  <si>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</si>
  <si>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</si>
  <si>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</si>
  <si>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</si>
  <si>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</si>
  <si>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</si>
  <si>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</si>
  <si>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</si>
  <si>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</si>
  <si>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</si>
  <si>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</si>
  <si>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</si>
  <si>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</si>
  <si>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</si>
  <si>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</si>
  <si>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</si>
  <si>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</si>
  <si>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</si>
  <si>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</si>
  <si>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</si>
  <si>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</si>
  <si>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</si>
  <si>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</si>
  <si>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</si>
  <si>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Температура точки роси вологи (Р = 3. 92 МПа), ºС</t>
  </si>
  <si>
    <t>Філія "УМГ "ХАРКІВТРАНСГАЗ"</t>
  </si>
  <si>
    <t>Завідувач  лабораторії_________________________________________________________________________________________________</t>
  </si>
  <si>
    <t>Начальник служби ГВ та М____________________________________________________________________________________________</t>
  </si>
  <si>
    <t>відсутні</t>
  </si>
  <si>
    <t>Криворізьке ЛВУМГ</t>
  </si>
  <si>
    <t>О.Г.Степанова</t>
  </si>
  <si>
    <t>Ю.А.Байда</t>
  </si>
  <si>
    <t xml:space="preserve">переданого Криворізьким ЛВУМГ   та прийнятого   ПАТ Дніпропетровськгаз Дніпропетровська обл                       </t>
  </si>
  <si>
    <t>Всього*:</t>
  </si>
  <si>
    <t>*- Обсяг природного газу з урахуванням ВТВ</t>
  </si>
  <si>
    <t>по газопроводу ШДО , ШДКРІ                            за період з 01.11.2016 по 30.11.2016</t>
  </si>
  <si>
    <t>&lt;0,1</t>
  </si>
  <si>
    <t>1.12.2016 р.</t>
  </si>
  <si>
    <t>В.І.Чушак</t>
  </si>
  <si>
    <t>Головний інженер   Криворізького    ЛВУМГ    _____________________________________________________________________________________________________________</t>
  </si>
  <si>
    <r>
      <t xml:space="preserve">по </t>
    </r>
    <r>
      <rPr>
        <b/>
        <sz val="12"/>
        <color indexed="8"/>
        <rFont val="Times New Roman"/>
        <family val="1"/>
      </rPr>
      <t xml:space="preserve">ГРС За мир </t>
    </r>
    <r>
      <rPr>
        <sz val="12"/>
        <color indexed="8"/>
        <rFont val="Times New Roman"/>
        <family val="1"/>
      </rPr>
      <t xml:space="preserve">, ГРС 1 м.Кам'янськ ,  ГРС 2 м.Кам'янськ , ГРС Азот м.Кам'янськ  , ГРС 3 м.Кам'янськ  ,ГРС м. Вільногірськ, ГРСм.Верховцево </t>
    </r>
  </si>
  <si>
    <r>
      <t xml:space="preserve"> ГРС м.Верхньодніпровськ, ГРС с.Семенівка,ГРС с.Новозалісся, ГРС с.Вешневе, ГРС с.Липове,ГРС Сура, ГРС Дружба          </t>
    </r>
    <r>
      <rPr>
        <b/>
        <sz val="12"/>
        <color indexed="8"/>
        <rFont val="Times New Roman"/>
        <family val="1"/>
      </rPr>
      <t>маршрут  №  616</t>
    </r>
  </si>
  <si>
    <r>
      <t xml:space="preserve">Свідоцтво </t>
    </r>
    <r>
      <rPr>
        <b/>
        <sz val="10"/>
        <rFont val="Arial"/>
        <family val="2"/>
      </rPr>
      <t xml:space="preserve">№ ПЄ 0048/2013 </t>
    </r>
    <r>
      <rPr>
        <sz val="10"/>
        <rFont val="Arial"/>
        <family val="2"/>
      </rPr>
      <t xml:space="preserve"> чинне до </t>
    </r>
    <r>
      <rPr>
        <b/>
        <sz val="10"/>
        <rFont val="Arial"/>
        <family val="2"/>
      </rPr>
      <t xml:space="preserve"> 16.05.2018 р.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</si>
</sst>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10"/>
      <color indexed="57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0"/>
      <name val="Times New Roman"/>
      <family val="1"/>
    </font>
    <font>
      <sz val="8"/>
      <color theme="1"/>
      <name val="Times New Roman"/>
      <family val="1"/>
    </font>
    <font>
      <sz val="10"/>
      <color theme="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6" fillId="0" borderId="0" xfId="0" applyFont="1" applyBorder="1" applyAlignment="1" applyProtection="1">
      <alignment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/>
      <protection locked="0"/>
    </xf>
    <xf numFmtId="0" fontId="58" fillId="0" borderId="11" xfId="0" applyFont="1" applyBorder="1" applyAlignment="1" applyProtection="1">
      <alignment/>
      <protection locked="0"/>
    </xf>
    <xf numFmtId="0" fontId="57" fillId="0" borderId="11" xfId="0" applyFont="1" applyBorder="1" applyAlignment="1" applyProtection="1">
      <alignment/>
      <protection locked="0"/>
    </xf>
    <xf numFmtId="0" fontId="59" fillId="0" borderId="12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4" fontId="59" fillId="0" borderId="13" xfId="0" applyNumberFormat="1" applyFont="1" applyBorder="1" applyAlignment="1" applyProtection="1">
      <alignment horizontal="center" vertical="center" wrapText="1"/>
      <protection locked="0"/>
    </xf>
    <xf numFmtId="0" fontId="59" fillId="0" borderId="14" xfId="0" applyFont="1" applyBorder="1" applyAlignment="1" applyProtection="1">
      <alignment horizontal="center" vertical="center" wrapText="1"/>
      <protection locked="0"/>
    </xf>
    <xf numFmtId="2" fontId="59" fillId="0" borderId="13" xfId="0" applyNumberFormat="1" applyFont="1" applyBorder="1" applyAlignment="1" applyProtection="1">
      <alignment horizontal="center" vertical="center" wrapText="1"/>
      <protection locked="0"/>
    </xf>
    <xf numFmtId="2" fontId="59" fillId="0" borderId="15" xfId="0" applyNumberFormat="1" applyFont="1" applyBorder="1" applyAlignment="1" applyProtection="1">
      <alignment horizontal="center" vertical="center" wrapText="1"/>
      <protection locked="0"/>
    </xf>
    <xf numFmtId="0" fontId="59" fillId="0" borderId="15" xfId="0" applyFont="1" applyBorder="1" applyAlignment="1" applyProtection="1">
      <alignment horizontal="center" vertical="center" wrapText="1"/>
      <protection locked="0"/>
    </xf>
    <xf numFmtId="165" fontId="59" fillId="0" borderId="12" xfId="0" applyNumberFormat="1" applyFont="1" applyBorder="1" applyAlignment="1" applyProtection="1">
      <alignment vertical="center" wrapText="1"/>
      <protection locked="0"/>
    </xf>
    <xf numFmtId="0" fontId="59" fillId="0" borderId="16" xfId="0" applyFont="1" applyBorder="1" applyAlignment="1" applyProtection="1">
      <alignment horizontal="center" vertical="center" wrapText="1"/>
      <protection locked="0"/>
    </xf>
    <xf numFmtId="0" fontId="59" fillId="0" borderId="17" xfId="0" applyFont="1" applyBorder="1" applyAlignment="1" applyProtection="1">
      <alignment horizontal="center" vertical="center" wrapText="1"/>
      <protection locked="0"/>
    </xf>
    <xf numFmtId="164" fontId="59" fillId="0" borderId="18" xfId="0" applyNumberFormat="1" applyFont="1" applyBorder="1" applyAlignment="1" applyProtection="1">
      <alignment/>
      <protection locked="0"/>
    </xf>
    <xf numFmtId="164" fontId="59" fillId="0" borderId="19" xfId="0" applyNumberFormat="1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center" wrapText="1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Alignment="1" applyProtection="1">
      <alignment vertical="center" wrapText="1"/>
      <protection locked="0"/>
    </xf>
    <xf numFmtId="164" fontId="7" fillId="0" borderId="20" xfId="0" applyNumberFormat="1" applyFont="1" applyBorder="1" applyAlignment="1">
      <alignment horizontal="center" vertical="top" wrapText="1"/>
    </xf>
    <xf numFmtId="164" fontId="7" fillId="0" borderId="20" xfId="0" applyNumberFormat="1" applyFont="1" applyBorder="1" applyAlignment="1">
      <alignment horizontal="center" wrapText="1"/>
    </xf>
    <xf numFmtId="2" fontId="7" fillId="0" borderId="20" xfId="0" applyNumberFormat="1" applyFont="1" applyBorder="1" applyAlignment="1">
      <alignment horizontal="center" wrapText="1"/>
    </xf>
    <xf numFmtId="0" fontId="59" fillId="0" borderId="21" xfId="0" applyFont="1" applyBorder="1" applyAlignment="1" applyProtection="1">
      <alignment horizontal="center" vertical="center" wrapText="1"/>
      <protection locked="0"/>
    </xf>
    <xf numFmtId="2" fontId="59" fillId="0" borderId="22" xfId="0" applyNumberFormat="1" applyFont="1" applyBorder="1" applyAlignment="1" applyProtection="1">
      <alignment horizontal="center" vertical="center" wrapText="1"/>
      <protection locked="0"/>
    </xf>
    <xf numFmtId="164" fontId="7" fillId="0" borderId="22" xfId="0" applyNumberFormat="1" applyFont="1" applyBorder="1" applyAlignment="1">
      <alignment horizontal="center" wrapText="1"/>
    </xf>
    <xf numFmtId="165" fontId="59" fillId="0" borderId="23" xfId="0" applyNumberFormat="1" applyFont="1" applyBorder="1" applyAlignment="1" applyProtection="1">
      <alignment vertical="center" wrapText="1"/>
      <protection locked="0"/>
    </xf>
    <xf numFmtId="165" fontId="61" fillId="0" borderId="24" xfId="0" applyNumberFormat="1" applyFont="1" applyBorder="1" applyAlignment="1" applyProtection="1">
      <alignment vertical="center" wrapText="1"/>
      <protection/>
    </xf>
    <xf numFmtId="164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164" fontId="8" fillId="0" borderId="25" xfId="0" applyNumberFormat="1" applyFont="1" applyBorder="1" applyAlignment="1">
      <alignment horizontal="center" vertical="top" wrapText="1"/>
    </xf>
    <xf numFmtId="164" fontId="8" fillId="0" borderId="12" xfId="0" applyNumberFormat="1" applyFont="1" applyBorder="1" applyAlignment="1">
      <alignment horizontal="center" vertical="top" wrapText="1"/>
    </xf>
    <xf numFmtId="164" fontId="8" fillId="0" borderId="20" xfId="0" applyNumberFormat="1" applyFont="1" applyFill="1" applyBorder="1" applyAlignment="1">
      <alignment horizontal="center" wrapText="1"/>
    </xf>
    <xf numFmtId="164" fontId="8" fillId="0" borderId="25" xfId="0" applyNumberFormat="1" applyFont="1" applyFill="1" applyBorder="1" applyAlignment="1">
      <alignment horizontal="center" wrapText="1"/>
    </xf>
    <xf numFmtId="164" fontId="8" fillId="0" borderId="12" xfId="0" applyNumberFormat="1" applyFont="1" applyFill="1" applyBorder="1" applyAlignment="1">
      <alignment horizontal="center" wrapText="1"/>
    </xf>
    <xf numFmtId="164" fontId="57" fillId="0" borderId="20" xfId="0" applyNumberFormat="1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164" fontId="57" fillId="0" borderId="12" xfId="0" applyNumberFormat="1" applyFont="1" applyBorder="1" applyAlignment="1" applyProtection="1">
      <alignment horizontal="center" vertical="center" wrapText="1"/>
      <protection locked="0"/>
    </xf>
    <xf numFmtId="164" fontId="57" fillId="0" borderId="14" xfId="0" applyNumberFormat="1" applyFont="1" applyBorder="1" applyAlignment="1" applyProtection="1">
      <alignment horizontal="center" vertical="center" wrapText="1"/>
      <protection locked="0"/>
    </xf>
    <xf numFmtId="164" fontId="57" fillId="0" borderId="13" xfId="0" applyNumberFormat="1" applyFont="1" applyBorder="1" applyAlignment="1" applyProtection="1">
      <alignment horizontal="center" vertical="center" wrapText="1"/>
      <protection locked="0"/>
    </xf>
    <xf numFmtId="2" fontId="8" fillId="0" borderId="20" xfId="0" applyNumberFormat="1" applyFont="1" applyBorder="1" applyAlignment="1">
      <alignment horizontal="center" vertical="top" wrapText="1"/>
    </xf>
    <xf numFmtId="2" fontId="8" fillId="0" borderId="20" xfId="0" applyNumberFormat="1" applyFont="1" applyFill="1" applyBorder="1" applyAlignment="1">
      <alignment horizontal="center" wrapText="1"/>
    </xf>
    <xf numFmtId="2" fontId="62" fillId="0" borderId="20" xfId="0" applyNumberFormat="1" applyFont="1" applyFill="1" applyBorder="1" applyAlignment="1">
      <alignment horizontal="center" wrapText="1"/>
    </xf>
    <xf numFmtId="2" fontId="62" fillId="33" borderId="20" xfId="0" applyNumberFormat="1" applyFont="1" applyFill="1" applyBorder="1" applyAlignment="1">
      <alignment horizontal="center" wrapText="1"/>
    </xf>
    <xf numFmtId="0" fontId="57" fillId="0" borderId="20" xfId="0" applyFont="1" applyBorder="1" applyAlignment="1" applyProtection="1">
      <alignment horizontal="center" vertical="center" wrapText="1"/>
      <protection locked="0"/>
    </xf>
    <xf numFmtId="0" fontId="62" fillId="0" borderId="20" xfId="0" applyFont="1" applyBorder="1" applyAlignment="1" applyProtection="1">
      <alignment horizontal="center" vertical="center" wrapText="1"/>
      <protection locked="0"/>
    </xf>
    <xf numFmtId="2" fontId="57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57" fillId="0" borderId="13" xfId="0" applyFont="1" applyBorder="1" applyAlignment="1" applyProtection="1">
      <alignment horizontal="center" vertical="center" wrapText="1"/>
      <protection locked="0"/>
    </xf>
    <xf numFmtId="166" fontId="8" fillId="0" borderId="20" xfId="0" applyNumberFormat="1" applyFont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166" fontId="8" fillId="0" borderId="20" xfId="0" applyNumberFormat="1" applyFont="1" applyFill="1" applyBorder="1" applyAlignment="1">
      <alignment horizontal="center" wrapText="1"/>
    </xf>
    <xf numFmtId="0" fontId="63" fillId="0" borderId="13" xfId="0" applyFont="1" applyBorder="1" applyAlignment="1" applyProtection="1">
      <alignment horizontal="center" vertical="center" wrapText="1"/>
      <protection locked="0"/>
    </xf>
    <xf numFmtId="0" fontId="57" fillId="0" borderId="15" xfId="0" applyFont="1" applyBorder="1" applyAlignment="1" applyProtection="1">
      <alignment horizontal="center" vertical="center" wrapText="1"/>
      <protection locked="0"/>
    </xf>
    <xf numFmtId="166" fontId="57" fillId="0" borderId="15" xfId="0" applyNumberFormat="1" applyFont="1" applyBorder="1" applyAlignment="1" applyProtection="1">
      <alignment horizontal="center" vertical="center" wrapText="1"/>
      <protection locked="0"/>
    </xf>
    <xf numFmtId="166" fontId="57" fillId="0" borderId="20" xfId="0" applyNumberFormat="1" applyFont="1" applyBorder="1" applyAlignment="1" applyProtection="1">
      <alignment horizontal="center" vertical="center" wrapText="1"/>
      <protection locked="0"/>
    </xf>
    <xf numFmtId="0" fontId="59" fillId="33" borderId="14" xfId="0" applyFont="1" applyFill="1" applyBorder="1" applyAlignment="1" applyProtection="1">
      <alignment horizontal="center" vertical="center" wrapText="1"/>
      <protection locked="0"/>
    </xf>
    <xf numFmtId="0" fontId="59" fillId="33" borderId="15" xfId="0" applyFont="1" applyFill="1" applyBorder="1" applyAlignment="1" applyProtection="1">
      <alignment horizontal="center" vertical="center" wrapText="1"/>
      <protection locked="0"/>
    </xf>
    <xf numFmtId="166" fontId="8" fillId="33" borderId="20" xfId="0" applyNumberFormat="1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64" fillId="0" borderId="15" xfId="0" applyFont="1" applyBorder="1" applyAlignment="1" applyProtection="1">
      <alignment horizontal="center" vertical="center" wrapText="1"/>
      <protection locked="0"/>
    </xf>
    <xf numFmtId="0" fontId="64" fillId="0" borderId="14" xfId="0" applyFont="1" applyBorder="1" applyAlignment="1" applyProtection="1">
      <alignment horizontal="center" vertical="center" wrapText="1"/>
      <protection locked="0"/>
    </xf>
    <xf numFmtId="4" fontId="57" fillId="0" borderId="13" xfId="0" applyNumberFormat="1" applyFont="1" applyBorder="1" applyAlignment="1" applyProtection="1">
      <alignment horizontal="center" vertical="center" wrapText="1"/>
      <protection locked="0"/>
    </xf>
    <xf numFmtId="4" fontId="62" fillId="0" borderId="13" xfId="0" applyNumberFormat="1" applyFont="1" applyBorder="1" applyAlignment="1" applyProtection="1">
      <alignment horizontal="center" vertical="center" wrapText="1"/>
      <protection locked="0"/>
    </xf>
    <xf numFmtId="4" fontId="62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57" fillId="0" borderId="13" xfId="0" applyNumberFormat="1" applyFont="1" applyBorder="1" applyAlignment="1" applyProtection="1">
      <alignment horizontal="center" vertical="center" wrapText="1"/>
      <protection locked="0"/>
    </xf>
    <xf numFmtId="2" fontId="62" fillId="0" borderId="13" xfId="0" applyNumberFormat="1" applyFont="1" applyBorder="1" applyAlignment="1" applyProtection="1">
      <alignment horizontal="center" vertical="center" wrapText="1"/>
      <protection locked="0"/>
    </xf>
    <xf numFmtId="2" fontId="62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>
      <alignment horizontal="center" wrapText="1"/>
    </xf>
    <xf numFmtId="0" fontId="57" fillId="0" borderId="27" xfId="0" applyFont="1" applyBorder="1" applyAlignment="1" applyProtection="1">
      <alignment horizontal="center" vertical="center" wrapText="1"/>
      <protection locked="0"/>
    </xf>
    <xf numFmtId="0" fontId="57" fillId="0" borderId="28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vertical="center" wrapText="1"/>
      <protection locked="0"/>
    </xf>
    <xf numFmtId="166" fontId="7" fillId="0" borderId="29" xfId="0" applyNumberFormat="1" applyFont="1" applyBorder="1" applyAlignment="1">
      <alignment horizontal="center" wrapText="1"/>
    </xf>
    <xf numFmtId="2" fontId="59" fillId="0" borderId="30" xfId="0" applyNumberFormat="1" applyFont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Border="1" applyAlignment="1">
      <alignment horizontal="center" wrapText="1"/>
    </xf>
    <xf numFmtId="164" fontId="7" fillId="0" borderId="29" xfId="0" applyNumberFormat="1" applyFont="1" applyBorder="1" applyAlignment="1">
      <alignment horizontal="center" vertical="top" wrapText="1"/>
    </xf>
    <xf numFmtId="164" fontId="7" fillId="0" borderId="25" xfId="0" applyNumberFormat="1" applyFont="1" applyBorder="1" applyAlignment="1">
      <alignment horizontal="center" wrapText="1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164" fontId="7" fillId="0" borderId="16" xfId="0" applyNumberFormat="1" applyFont="1" applyBorder="1" applyAlignment="1">
      <alignment horizontal="center" wrapText="1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67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57" fillId="0" borderId="11" xfId="0" applyFont="1" applyBorder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2" fontId="59" fillId="0" borderId="32" xfId="0" applyNumberFormat="1" applyFont="1" applyBorder="1" applyAlignment="1" applyProtection="1">
      <alignment horizontal="center" wrapText="1"/>
      <protection locked="0"/>
    </xf>
    <xf numFmtId="2" fontId="59" fillId="0" borderId="33" xfId="0" applyNumberFormat="1" applyFont="1" applyBorder="1" applyAlignment="1" applyProtection="1">
      <alignment horizontal="center" wrapText="1"/>
      <protection locked="0"/>
    </xf>
    <xf numFmtId="0" fontId="56" fillId="0" borderId="34" xfId="0" applyFont="1" applyBorder="1" applyAlignment="1" applyProtection="1">
      <alignment horizontal="center" vertical="center" textRotation="90" wrapText="1"/>
      <protection locked="0"/>
    </xf>
    <xf numFmtId="0" fontId="69" fillId="0" borderId="12" xfId="0" applyFont="1" applyBorder="1" applyAlignment="1" applyProtection="1">
      <alignment horizontal="center" vertical="center" textRotation="90" wrapText="1"/>
      <protection locked="0"/>
    </xf>
    <xf numFmtId="0" fontId="57" fillId="0" borderId="0" xfId="0" applyFont="1" applyAlignment="1" applyProtection="1">
      <alignment horizontal="left" vertical="top"/>
      <protection locked="0"/>
    </xf>
    <xf numFmtId="2" fontId="57" fillId="0" borderId="0" xfId="0" applyNumberFormat="1" applyFont="1" applyAlignment="1" applyProtection="1">
      <alignment horizontal="left" vertical="top" wrapText="1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2" fontId="59" fillId="0" borderId="18" xfId="0" applyNumberFormat="1" applyFont="1" applyBorder="1" applyAlignment="1" applyProtection="1">
      <alignment horizontal="center" wrapText="1"/>
      <protection locked="0"/>
    </xf>
    <xf numFmtId="2" fontId="59" fillId="0" borderId="35" xfId="0" applyNumberFormat="1" applyFont="1" applyBorder="1" applyAlignment="1" applyProtection="1">
      <alignment horizontal="center" wrapText="1"/>
      <protection locked="0"/>
    </xf>
    <xf numFmtId="2" fontId="59" fillId="0" borderId="36" xfId="0" applyNumberFormat="1" applyFont="1" applyBorder="1" applyAlignment="1" applyProtection="1">
      <alignment horizontal="center" wrapText="1"/>
      <protection locked="0"/>
    </xf>
    <xf numFmtId="2" fontId="59" fillId="0" borderId="37" xfId="0" applyNumberFormat="1" applyFont="1" applyBorder="1" applyAlignment="1" applyProtection="1">
      <alignment horizontal="center" wrapText="1"/>
      <protection locked="0"/>
    </xf>
    <xf numFmtId="0" fontId="59" fillId="0" borderId="38" xfId="0" applyFont="1" applyBorder="1" applyAlignment="1" applyProtection="1">
      <alignment horizontal="right" vertical="center" wrapText="1"/>
      <protection locked="0"/>
    </xf>
    <xf numFmtId="0" fontId="59" fillId="0" borderId="39" xfId="0" applyFont="1" applyBorder="1" applyAlignment="1" applyProtection="1">
      <alignment horizontal="right" vertical="center" wrapText="1"/>
      <protection locked="0"/>
    </xf>
    <xf numFmtId="0" fontId="59" fillId="0" borderId="40" xfId="0" applyFont="1" applyBorder="1" applyAlignment="1" applyProtection="1">
      <alignment horizontal="right" vertical="center" wrapText="1"/>
      <protection locked="0"/>
    </xf>
    <xf numFmtId="0" fontId="56" fillId="0" borderId="32" xfId="0" applyFont="1" applyBorder="1" applyAlignment="1" applyProtection="1">
      <alignment horizontal="center" vertical="center" textRotation="90" wrapText="1"/>
      <protection locked="0"/>
    </xf>
    <xf numFmtId="0" fontId="56" fillId="0" borderId="41" xfId="0" applyFont="1" applyBorder="1" applyAlignment="1" applyProtection="1">
      <alignment horizontal="center" vertical="center" textRotation="90" wrapText="1"/>
      <protection locked="0"/>
    </xf>
    <xf numFmtId="0" fontId="56" fillId="0" borderId="18" xfId="0" applyFont="1" applyBorder="1" applyAlignment="1" applyProtection="1">
      <alignment horizontal="center" vertical="center" textRotation="90" wrapText="1"/>
      <protection locked="0"/>
    </xf>
    <xf numFmtId="0" fontId="56" fillId="0" borderId="42" xfId="0" applyFont="1" applyBorder="1" applyAlignment="1" applyProtection="1">
      <alignment horizontal="center" vertical="center" textRotation="90" wrapText="1"/>
      <protection locked="0"/>
    </xf>
    <xf numFmtId="0" fontId="59" fillId="0" borderId="43" xfId="0" applyFont="1" applyBorder="1" applyAlignment="1" applyProtection="1">
      <alignment horizontal="center" vertical="center" wrapText="1"/>
      <protection locked="0"/>
    </xf>
    <xf numFmtId="0" fontId="59" fillId="0" borderId="44" xfId="0" applyFont="1" applyBorder="1" applyAlignment="1" applyProtection="1">
      <alignment horizontal="center" vertical="center" wrapText="1"/>
      <protection locked="0"/>
    </xf>
    <xf numFmtId="0" fontId="56" fillId="0" borderId="43" xfId="0" applyFont="1" applyBorder="1" applyAlignment="1" applyProtection="1">
      <alignment horizontal="center" vertical="center" wrapText="1"/>
      <protection locked="0"/>
    </xf>
    <xf numFmtId="0" fontId="56" fillId="0" borderId="45" xfId="0" applyFont="1" applyBorder="1" applyAlignment="1" applyProtection="1">
      <alignment horizontal="center" vertical="center" wrapText="1"/>
      <protection locked="0"/>
    </xf>
    <xf numFmtId="0" fontId="56" fillId="0" borderId="46" xfId="0" applyFont="1" applyBorder="1" applyAlignment="1" applyProtection="1">
      <alignment horizontal="center" vertical="center" wrapText="1"/>
      <protection locked="0"/>
    </xf>
    <xf numFmtId="0" fontId="56" fillId="0" borderId="36" xfId="0" applyFont="1" applyBorder="1" applyAlignment="1" applyProtection="1">
      <alignment horizontal="center" vertical="center" textRotation="90" wrapText="1"/>
      <protection locked="0"/>
    </xf>
    <xf numFmtId="0" fontId="56" fillId="0" borderId="47" xfId="0" applyFont="1" applyBorder="1" applyAlignment="1" applyProtection="1">
      <alignment horizontal="center" vertical="center" textRotation="90" wrapText="1"/>
      <protection locked="0"/>
    </xf>
    <xf numFmtId="0" fontId="56" fillId="0" borderId="44" xfId="0" applyFont="1" applyBorder="1" applyAlignment="1" applyProtection="1">
      <alignment horizontal="center" vertical="center" textRotation="90" wrapText="1"/>
      <protection locked="0"/>
    </xf>
    <xf numFmtId="0" fontId="56" fillId="0" borderId="48" xfId="0" applyFont="1" applyBorder="1" applyAlignment="1" applyProtection="1">
      <alignment horizontal="center" vertical="center" textRotation="90" wrapText="1"/>
      <protection locked="0"/>
    </xf>
    <xf numFmtId="0" fontId="59" fillId="0" borderId="36" xfId="0" applyFont="1" applyBorder="1" applyAlignment="1" applyProtection="1">
      <alignment horizontal="center" vertical="center" wrapText="1"/>
      <protection locked="0"/>
    </xf>
    <xf numFmtId="0" fontId="59" fillId="0" borderId="32" xfId="0" applyFont="1" applyBorder="1" applyAlignment="1" applyProtection="1">
      <alignment horizontal="center" vertical="center" wrapText="1"/>
      <protection locked="0"/>
    </xf>
    <xf numFmtId="0" fontId="56" fillId="0" borderId="49" xfId="0" applyFont="1" applyBorder="1" applyAlignment="1" applyProtection="1">
      <alignment horizontal="center" vertical="center" textRotation="90" wrapText="1"/>
      <protection locked="0"/>
    </xf>
    <xf numFmtId="0" fontId="56" fillId="0" borderId="13" xfId="0" applyFont="1" applyBorder="1" applyAlignment="1" applyProtection="1">
      <alignment horizontal="center" vertical="center" textRotation="90" wrapText="1"/>
      <protection locked="0"/>
    </xf>
    <xf numFmtId="0" fontId="56" fillId="0" borderId="50" xfId="0" applyFont="1" applyBorder="1" applyAlignment="1" applyProtection="1">
      <alignment horizontal="right" vertical="center" textRotation="90" wrapText="1"/>
      <protection locked="0"/>
    </xf>
    <xf numFmtId="0" fontId="56" fillId="0" borderId="20" xfId="0" applyFont="1" applyBorder="1" applyAlignment="1" applyProtection="1">
      <alignment horizontal="right" vertical="center" textRotation="90" wrapText="1"/>
      <protection locked="0"/>
    </xf>
    <xf numFmtId="0" fontId="56" fillId="0" borderId="51" xfId="0" applyFont="1" applyBorder="1" applyAlignment="1" applyProtection="1">
      <alignment horizontal="center" vertical="center" textRotation="90" wrapText="1"/>
      <protection locked="0"/>
    </xf>
    <xf numFmtId="0" fontId="56" fillId="0" borderId="15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/>
      <protection locked="0"/>
    </xf>
    <xf numFmtId="0" fontId="56" fillId="0" borderId="52" xfId="0" applyFont="1" applyBorder="1" applyAlignment="1" applyProtection="1">
      <alignment horizontal="center" vertical="center" textRotation="90" wrapText="1"/>
      <protection locked="0"/>
    </xf>
    <xf numFmtId="0" fontId="56" fillId="0" borderId="53" xfId="0" applyFont="1" applyBorder="1" applyAlignment="1" applyProtection="1">
      <alignment horizontal="center" vertical="center" textRotation="90" wrapText="1"/>
      <protection locked="0"/>
    </xf>
    <xf numFmtId="0" fontId="56" fillId="0" borderId="54" xfId="0" applyFont="1" applyBorder="1" applyAlignment="1" applyProtection="1">
      <alignment horizontal="center" vertical="center" textRotation="90" wrapText="1"/>
      <protection locked="0"/>
    </xf>
    <xf numFmtId="0" fontId="61" fillId="0" borderId="55" xfId="0" applyFont="1" applyBorder="1" applyAlignment="1" applyProtection="1">
      <alignment horizontal="center" vertical="center" wrapText="1"/>
      <protection locked="0"/>
    </xf>
    <xf numFmtId="0" fontId="61" fillId="0" borderId="24" xfId="0" applyFont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 applyProtection="1">
      <alignment horizontal="center" vertical="center" textRotation="90" wrapText="1"/>
      <protection locked="0"/>
    </xf>
    <xf numFmtId="0" fontId="56" fillId="0" borderId="50" xfId="0" applyFont="1" applyBorder="1" applyAlignment="1" applyProtection="1">
      <alignment horizontal="left" vertical="center" textRotation="90" wrapText="1"/>
      <protection locked="0"/>
    </xf>
    <xf numFmtId="0" fontId="56" fillId="0" borderId="20" xfId="0" applyFont="1" applyBorder="1" applyAlignment="1" applyProtection="1">
      <alignment horizontal="left" vertical="center" textRotation="90" wrapText="1"/>
      <protection locked="0"/>
    </xf>
    <xf numFmtId="0" fontId="59" fillId="0" borderId="41" xfId="0" applyFont="1" applyBorder="1" applyAlignment="1" applyProtection="1">
      <alignment horizontal="center" vertical="center" wrapText="1"/>
      <protection locked="0"/>
    </xf>
    <xf numFmtId="0" fontId="59" fillId="0" borderId="56" xfId="0" applyFont="1" applyBorder="1" applyAlignment="1" applyProtection="1">
      <alignment horizontal="center" vertical="center" wrapText="1"/>
      <protection locked="0"/>
    </xf>
    <xf numFmtId="0" fontId="56" fillId="0" borderId="19" xfId="0" applyFont="1" applyBorder="1" applyAlignment="1" applyProtection="1">
      <alignment horizontal="center" vertical="center" wrapText="1"/>
      <protection locked="0"/>
    </xf>
    <xf numFmtId="0" fontId="56" fillId="0" borderId="57" xfId="0" applyFont="1" applyBorder="1" applyAlignment="1" applyProtection="1">
      <alignment horizontal="center" vertical="center" wrapText="1"/>
      <protection locked="0"/>
    </xf>
    <xf numFmtId="0" fontId="56" fillId="0" borderId="58" xfId="0" applyFont="1" applyBorder="1" applyAlignment="1" applyProtection="1">
      <alignment horizontal="center" vertical="center" wrapText="1"/>
      <protection locked="0"/>
    </xf>
    <xf numFmtId="0" fontId="56" fillId="0" borderId="31" xfId="0" applyFont="1" applyBorder="1" applyAlignment="1" applyProtection="1">
      <alignment horizontal="center" vertical="center" wrapText="1"/>
      <protection locked="0"/>
    </xf>
    <xf numFmtId="0" fontId="56" fillId="0" borderId="59" xfId="0" applyFont="1" applyBorder="1" applyAlignment="1" applyProtection="1">
      <alignment horizontal="center" vertical="center" wrapText="1"/>
      <protection locked="0"/>
    </xf>
    <xf numFmtId="0" fontId="56" fillId="0" borderId="60" xfId="0" applyFont="1" applyBorder="1" applyAlignment="1" applyProtection="1">
      <alignment horizontal="center" vertical="center" textRotation="90" wrapText="1"/>
      <protection locked="0"/>
    </xf>
    <xf numFmtId="0" fontId="56" fillId="0" borderId="14" xfId="0" applyFont="1" applyBorder="1" applyAlignment="1" applyProtection="1">
      <alignment horizontal="center" vertical="center" textRotation="90" wrapText="1"/>
      <protection locked="0"/>
    </xf>
    <xf numFmtId="0" fontId="56" fillId="0" borderId="50" xfId="0" applyFont="1" applyBorder="1" applyAlignment="1" applyProtection="1">
      <alignment horizontal="center" vertical="center" textRotation="90" wrapText="1"/>
      <protection locked="0"/>
    </xf>
    <xf numFmtId="0" fontId="56" fillId="0" borderId="20" xfId="0" applyFont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="90" zoomScaleSheetLayoutView="90" zoomScalePageLayoutView="0" workbookViewId="0" topLeftCell="L1">
      <selection activeCell="AG21" sqref="AG21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8.140625" style="1" customWidth="1"/>
    <col min="4" max="4" width="8.00390625" style="1" customWidth="1"/>
    <col min="5" max="5" width="7.8515625" style="1" customWidth="1"/>
    <col min="6" max="7" width="8.28125" style="1" customWidth="1"/>
    <col min="8" max="8" width="8.00390625" style="1" customWidth="1"/>
    <col min="9" max="9" width="8.57421875" style="1" customWidth="1"/>
    <col min="10" max="10" width="8.140625" style="1" customWidth="1"/>
    <col min="11" max="11" width="7.8515625" style="1" customWidth="1"/>
    <col min="12" max="12" width="8.28125" style="1" customWidth="1"/>
    <col min="13" max="13" width="8.7109375" style="1" customWidth="1"/>
    <col min="14" max="14" width="8.57421875" style="1" customWidth="1"/>
    <col min="15" max="15" width="6.140625" style="1" customWidth="1"/>
    <col min="16" max="16" width="7.421875" style="1" customWidth="1"/>
    <col min="17" max="17" width="7.7109375" style="1" customWidth="1"/>
    <col min="18" max="18" width="5.7109375" style="1" customWidth="1"/>
    <col min="19" max="19" width="8.7109375" style="1" customWidth="1"/>
    <col min="20" max="20" width="8.140625" style="1" customWidth="1"/>
    <col min="21" max="21" width="5.57421875" style="1" customWidth="1"/>
    <col min="22" max="22" width="7.00390625" style="1" customWidth="1"/>
    <col min="23" max="23" width="7.7109375" style="1" customWidth="1"/>
    <col min="24" max="24" width="8.28125" style="1" customWidth="1"/>
    <col min="25" max="25" width="7.57421875" style="1" customWidth="1"/>
    <col min="26" max="26" width="7.8515625" style="1" customWidth="1"/>
    <col min="27" max="27" width="8.140625" style="1" customWidth="1"/>
    <col min="28" max="28" width="10.7109375" style="1" customWidth="1"/>
    <col min="29" max="29" width="13.8515625" style="1" customWidth="1"/>
    <col min="30" max="30" width="9.140625" style="1" customWidth="1"/>
    <col min="31" max="31" width="7.57421875" style="1" bestFit="1" customWidth="1"/>
    <col min="32" max="32" width="9.57421875" style="1" bestFit="1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9" ht="15.75">
      <c r="A1" s="92" t="s">
        <v>21</v>
      </c>
      <c r="B1" s="93"/>
      <c r="C1" s="93"/>
      <c r="D1" s="93"/>
      <c r="E1" s="94"/>
      <c r="F1" s="94"/>
      <c r="G1" s="94"/>
      <c r="J1" s="90"/>
      <c r="K1" s="90"/>
      <c r="L1" s="90"/>
      <c r="M1" s="10" t="s">
        <v>4</v>
      </c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</row>
    <row r="2" spans="1:29" ht="15.75">
      <c r="A2" s="92" t="s">
        <v>46</v>
      </c>
      <c r="B2" s="93"/>
      <c r="C2" s="95"/>
      <c r="D2" s="93"/>
      <c r="E2" s="94"/>
      <c r="F2" s="93"/>
      <c r="G2" s="93"/>
      <c r="H2" s="2"/>
      <c r="I2" s="2"/>
      <c r="J2" s="91"/>
      <c r="K2" s="106" t="s">
        <v>53</v>
      </c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29" ht="13.5" customHeight="1">
      <c r="A3" s="92" t="s">
        <v>50</v>
      </c>
      <c r="B3" s="94"/>
      <c r="C3" s="96"/>
      <c r="D3" s="94"/>
      <c r="E3" s="94"/>
      <c r="F3" s="93"/>
      <c r="G3" s="93"/>
      <c r="H3" s="2"/>
      <c r="I3" s="2"/>
      <c r="J3" s="91"/>
      <c r="K3" s="107" t="s">
        <v>61</v>
      </c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</row>
    <row r="4" spans="1:29" ht="15.75">
      <c r="A4" s="97" t="s">
        <v>22</v>
      </c>
      <c r="B4" s="94"/>
      <c r="C4" s="94"/>
      <c r="D4" s="94"/>
      <c r="E4" s="94"/>
      <c r="F4" s="94"/>
      <c r="G4" s="93"/>
      <c r="H4" s="2"/>
      <c r="I4" s="2"/>
      <c r="J4" s="90"/>
      <c r="K4" s="106" t="s">
        <v>62</v>
      </c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</row>
    <row r="5" spans="1:29" ht="15.75">
      <c r="A5" s="97" t="s">
        <v>63</v>
      </c>
      <c r="B5" s="94"/>
      <c r="C5" s="94"/>
      <c r="D5" s="94"/>
      <c r="E5" s="94"/>
      <c r="F5" s="93"/>
      <c r="G5" s="93"/>
      <c r="H5" s="2"/>
      <c r="J5" s="90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</row>
    <row r="6" spans="1:29" ht="15.75">
      <c r="A6" s="4"/>
      <c r="F6" s="2"/>
      <c r="G6" s="2"/>
      <c r="H6" s="2"/>
      <c r="J6" s="90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</row>
    <row r="7" spans="1:29" ht="15.75">
      <c r="A7" s="4"/>
      <c r="F7" s="2"/>
      <c r="G7" s="2"/>
      <c r="H7" s="2"/>
      <c r="J7" s="90"/>
      <c r="K7" s="100" t="s">
        <v>56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</row>
    <row r="8" spans="11:20" ht="19.5" customHeight="1" thickBot="1">
      <c r="K8" s="101"/>
      <c r="L8" s="101"/>
      <c r="M8" s="101"/>
      <c r="N8" s="101"/>
      <c r="P8" s="101"/>
      <c r="Q8" s="101"/>
      <c r="R8" s="101"/>
      <c r="S8" s="101"/>
      <c r="T8" s="101"/>
    </row>
    <row r="9" spans="1:29" ht="26.25" customHeight="1" thickBot="1">
      <c r="A9" s="104" t="s">
        <v>0</v>
      </c>
      <c r="B9" s="123" t="s">
        <v>1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50"/>
      <c r="N9" s="123" t="s">
        <v>30</v>
      </c>
      <c r="O9" s="124"/>
      <c r="P9" s="124"/>
      <c r="Q9" s="124"/>
      <c r="R9" s="124"/>
      <c r="S9" s="124"/>
      <c r="T9" s="124"/>
      <c r="U9" s="124"/>
      <c r="V9" s="124"/>
      <c r="W9" s="125"/>
      <c r="X9" s="136" t="s">
        <v>45</v>
      </c>
      <c r="Y9" s="134" t="s">
        <v>2</v>
      </c>
      <c r="Z9" s="145" t="s">
        <v>18</v>
      </c>
      <c r="AA9" s="145" t="s">
        <v>19</v>
      </c>
      <c r="AB9" s="132" t="s">
        <v>20</v>
      </c>
      <c r="AC9" s="104" t="s">
        <v>16</v>
      </c>
    </row>
    <row r="10" spans="1:29" ht="16.5" customHeight="1" thickBot="1">
      <c r="A10" s="144"/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3"/>
      <c r="N10" s="139" t="s">
        <v>26</v>
      </c>
      <c r="O10" s="7" t="s">
        <v>28</v>
      </c>
      <c r="P10" s="7"/>
      <c r="Q10" s="7"/>
      <c r="R10" s="7"/>
      <c r="S10" s="7"/>
      <c r="T10" s="7"/>
      <c r="U10" s="7"/>
      <c r="V10" s="7" t="s">
        <v>29</v>
      </c>
      <c r="W10" s="8"/>
      <c r="X10" s="137"/>
      <c r="Y10" s="135"/>
      <c r="Z10" s="146"/>
      <c r="AA10" s="146"/>
      <c r="AB10" s="133"/>
      <c r="AC10" s="105"/>
    </row>
    <row r="11" spans="1:29" ht="15" customHeight="1">
      <c r="A11" s="144"/>
      <c r="B11" s="128" t="s">
        <v>33</v>
      </c>
      <c r="C11" s="117" t="s">
        <v>34</v>
      </c>
      <c r="D11" s="117" t="s">
        <v>35</v>
      </c>
      <c r="E11" s="117" t="s">
        <v>40</v>
      </c>
      <c r="F11" s="117" t="s">
        <v>41</v>
      </c>
      <c r="G11" s="117" t="s">
        <v>38</v>
      </c>
      <c r="H11" s="117" t="s">
        <v>42</v>
      </c>
      <c r="I11" s="117" t="s">
        <v>39</v>
      </c>
      <c r="J11" s="117" t="s">
        <v>37</v>
      </c>
      <c r="K11" s="117" t="s">
        <v>36</v>
      </c>
      <c r="L11" s="117" t="s">
        <v>43</v>
      </c>
      <c r="M11" s="119" t="s">
        <v>44</v>
      </c>
      <c r="N11" s="140"/>
      <c r="O11" s="154" t="s">
        <v>31</v>
      </c>
      <c r="P11" s="156" t="s">
        <v>10</v>
      </c>
      <c r="Q11" s="132" t="s">
        <v>11</v>
      </c>
      <c r="R11" s="128" t="s">
        <v>32</v>
      </c>
      <c r="S11" s="117" t="s">
        <v>12</v>
      </c>
      <c r="T11" s="119" t="s">
        <v>13</v>
      </c>
      <c r="U11" s="126" t="s">
        <v>27</v>
      </c>
      <c r="V11" s="117" t="s">
        <v>14</v>
      </c>
      <c r="W11" s="119" t="s">
        <v>15</v>
      </c>
      <c r="X11" s="137"/>
      <c r="Y11" s="135"/>
      <c r="Z11" s="146"/>
      <c r="AA11" s="146"/>
      <c r="AB11" s="133"/>
      <c r="AC11" s="105"/>
    </row>
    <row r="12" spans="1:29" ht="92.25" customHeight="1">
      <c r="A12" s="144"/>
      <c r="B12" s="129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20"/>
      <c r="N12" s="141"/>
      <c r="O12" s="155"/>
      <c r="P12" s="157"/>
      <c r="Q12" s="133"/>
      <c r="R12" s="129"/>
      <c r="S12" s="118"/>
      <c r="T12" s="120"/>
      <c r="U12" s="127"/>
      <c r="V12" s="118"/>
      <c r="W12" s="120"/>
      <c r="X12" s="137"/>
      <c r="Y12" s="135"/>
      <c r="Z12" s="146"/>
      <c r="AA12" s="146"/>
      <c r="AB12" s="133"/>
      <c r="AC12" s="105"/>
    </row>
    <row r="13" spans="1:34" ht="15.75">
      <c r="A13" s="13">
        <v>1</v>
      </c>
      <c r="B13" s="38">
        <v>95.0209</v>
      </c>
      <c r="C13" s="39">
        <v>2.7035</v>
      </c>
      <c r="D13" s="38">
        <v>0.8583</v>
      </c>
      <c r="E13" s="38">
        <v>0.1316</v>
      </c>
      <c r="F13" s="38">
        <v>0.148</v>
      </c>
      <c r="G13" s="38">
        <v>0.0019</v>
      </c>
      <c r="H13" s="38">
        <v>0.033</v>
      </c>
      <c r="I13" s="38">
        <v>0.0258</v>
      </c>
      <c r="J13" s="38">
        <v>0.0366</v>
      </c>
      <c r="K13" s="38">
        <v>0.008</v>
      </c>
      <c r="L13" s="38">
        <v>0.8092</v>
      </c>
      <c r="M13" s="40">
        <v>0.2231</v>
      </c>
      <c r="N13" s="41">
        <v>0.7082</v>
      </c>
      <c r="O13" s="14"/>
      <c r="P13" s="50">
        <v>34.56</v>
      </c>
      <c r="Q13" s="73">
        <f aca="true" t="shared" si="0" ref="Q13:Q42">P13/3.6</f>
        <v>9.6</v>
      </c>
      <c r="R13" s="16"/>
      <c r="S13" s="51">
        <v>38.29</v>
      </c>
      <c r="T13" s="76">
        <f aca="true" t="shared" si="1" ref="T13:T42">S13/3.6</f>
        <v>10.636111111111111</v>
      </c>
      <c r="U13" s="18"/>
      <c r="V13" s="50">
        <v>49.94</v>
      </c>
      <c r="W13" s="76">
        <f aca="true" t="shared" si="2" ref="W13:W42">V13/3.6</f>
        <v>13.872222222222222</v>
      </c>
      <c r="X13" s="57">
        <v>-20.9</v>
      </c>
      <c r="Y13" s="58">
        <v>-17.9</v>
      </c>
      <c r="Z13" s="54"/>
      <c r="AA13" s="54"/>
      <c r="AB13" s="59"/>
      <c r="AC13" s="20">
        <v>4205.401739999999</v>
      </c>
      <c r="AD13" s="5">
        <f>SUM(B13:M13)+$K$44+$N$44</f>
        <v>99.99990000000003</v>
      </c>
      <c r="AE13" s="6" t="str">
        <f>IF(AD13=100,"ОК"," ")</f>
        <v> </v>
      </c>
      <c r="AF13" s="3"/>
      <c r="AG13" s="3"/>
      <c r="AH13" s="3"/>
    </row>
    <row r="14" spans="1:34" ht="15.75">
      <c r="A14" s="13">
        <v>2</v>
      </c>
      <c r="B14" s="38">
        <v>94.9441</v>
      </c>
      <c r="C14" s="38">
        <v>2.7253</v>
      </c>
      <c r="D14" s="38">
        <v>0.8735</v>
      </c>
      <c r="E14" s="38">
        <v>0.1345</v>
      </c>
      <c r="F14" s="38">
        <v>0.1509</v>
      </c>
      <c r="G14" s="38">
        <v>0.0019</v>
      </c>
      <c r="H14" s="38">
        <v>0.0347</v>
      </c>
      <c r="I14" s="38">
        <v>0.0272</v>
      </c>
      <c r="J14" s="38">
        <v>0.0388</v>
      </c>
      <c r="K14" s="38">
        <v>0.0084</v>
      </c>
      <c r="L14" s="38">
        <v>0.8343</v>
      </c>
      <c r="M14" s="40">
        <v>0.2265</v>
      </c>
      <c r="N14" s="41">
        <v>0.709</v>
      </c>
      <c r="O14" s="16"/>
      <c r="P14" s="50">
        <v>34.5757</v>
      </c>
      <c r="Q14" s="73">
        <f t="shared" si="0"/>
        <v>9.60436111111111</v>
      </c>
      <c r="R14" s="16"/>
      <c r="S14" s="51">
        <v>38.3097</v>
      </c>
      <c r="T14" s="76">
        <f t="shared" si="1"/>
        <v>10.641583333333333</v>
      </c>
      <c r="U14" s="19"/>
      <c r="V14" s="50">
        <v>49.9337</v>
      </c>
      <c r="W14" s="76">
        <f t="shared" si="2"/>
        <v>13.870472222222222</v>
      </c>
      <c r="X14" s="60">
        <v>-20.4</v>
      </c>
      <c r="Y14" s="61">
        <v>-18.1</v>
      </c>
      <c r="Z14" s="54"/>
      <c r="AA14" s="54"/>
      <c r="AB14" s="59"/>
      <c r="AC14" s="20">
        <v>4160.9097600000005</v>
      </c>
      <c r="AD14" s="5">
        <f aca="true" t="shared" si="3" ref="AD14:AD43">SUM(B14:M14)+$K$44+$N$44</f>
        <v>100.0001</v>
      </c>
      <c r="AE14" s="6" t="str">
        <f>IF(AD14=100,"ОК"," ")</f>
        <v> </v>
      </c>
      <c r="AF14" s="3"/>
      <c r="AG14" s="3"/>
      <c r="AH14" s="3"/>
    </row>
    <row r="15" spans="1:34" ht="15.75">
      <c r="A15" s="13">
        <v>3</v>
      </c>
      <c r="B15" s="39">
        <v>94.9573</v>
      </c>
      <c r="C15" s="39">
        <v>2.7392</v>
      </c>
      <c r="D15" s="38">
        <v>0.8762</v>
      </c>
      <c r="E15" s="38">
        <v>0.1353</v>
      </c>
      <c r="F15" s="38">
        <v>0.1515</v>
      </c>
      <c r="G15" s="38">
        <v>0.0012</v>
      </c>
      <c r="H15" s="38">
        <v>0.0347</v>
      </c>
      <c r="I15" s="38">
        <v>0.0275</v>
      </c>
      <c r="J15" s="38">
        <v>0.0345</v>
      </c>
      <c r="K15" s="38">
        <v>0.008</v>
      </c>
      <c r="L15" s="38">
        <v>0.8107</v>
      </c>
      <c r="M15" s="40">
        <v>0.2239</v>
      </c>
      <c r="N15" s="41">
        <v>0.7088</v>
      </c>
      <c r="O15" s="16"/>
      <c r="P15" s="50">
        <v>34.58</v>
      </c>
      <c r="Q15" s="73">
        <f>P15/3.6</f>
        <v>9.605555555555554</v>
      </c>
      <c r="R15" s="16"/>
      <c r="S15" s="51">
        <v>38.32</v>
      </c>
      <c r="T15" s="76">
        <f t="shared" si="1"/>
        <v>10.644444444444444</v>
      </c>
      <c r="U15" s="19"/>
      <c r="V15" s="50">
        <v>49.95</v>
      </c>
      <c r="W15" s="76">
        <f t="shared" si="2"/>
        <v>13.875</v>
      </c>
      <c r="X15" s="60">
        <v>-21.3</v>
      </c>
      <c r="Y15" s="61">
        <v>-18.4</v>
      </c>
      <c r="Z15" s="54"/>
      <c r="AA15" s="54"/>
      <c r="AB15" s="59"/>
      <c r="AC15" s="20">
        <v>4189.356920000001</v>
      </c>
      <c r="AD15" s="5">
        <f t="shared" si="3"/>
        <v>99.99999999999999</v>
      </c>
      <c r="AE15" s="6" t="str">
        <f>IF(AD15=100,"ОК"," ")</f>
        <v>ОК</v>
      </c>
      <c r="AF15" s="3"/>
      <c r="AG15" s="3"/>
      <c r="AH15" s="3"/>
    </row>
    <row r="16" spans="1:34" ht="15.75">
      <c r="A16" s="13">
        <v>4</v>
      </c>
      <c r="B16" s="42">
        <v>95.0568</v>
      </c>
      <c r="C16" s="42">
        <v>2.6797</v>
      </c>
      <c r="D16" s="42">
        <v>0.8492</v>
      </c>
      <c r="E16" s="42">
        <v>0.1347</v>
      </c>
      <c r="F16" s="42">
        <v>0.1493</v>
      </c>
      <c r="G16" s="42">
        <v>0.0016</v>
      </c>
      <c r="H16" s="42">
        <v>0.0318</v>
      </c>
      <c r="I16" s="42">
        <v>0.0243</v>
      </c>
      <c r="J16" s="42">
        <v>0.0372</v>
      </c>
      <c r="K16" s="42">
        <v>0.0082</v>
      </c>
      <c r="L16" s="42">
        <v>0.8047</v>
      </c>
      <c r="M16" s="43">
        <v>0.2225</v>
      </c>
      <c r="N16" s="44">
        <v>0.708</v>
      </c>
      <c r="O16" s="16"/>
      <c r="P16" s="51">
        <v>34.55</v>
      </c>
      <c r="Q16" s="73">
        <f t="shared" si="0"/>
        <v>9.597222222222221</v>
      </c>
      <c r="R16" s="16"/>
      <c r="S16" s="51">
        <v>38.29</v>
      </c>
      <c r="T16" s="76">
        <f t="shared" si="1"/>
        <v>10.636111111111111</v>
      </c>
      <c r="U16" s="19"/>
      <c r="V16" s="51">
        <v>49.94</v>
      </c>
      <c r="W16" s="76">
        <f t="shared" si="2"/>
        <v>13.872222222222222</v>
      </c>
      <c r="X16" s="62">
        <v>-21.5</v>
      </c>
      <c r="Y16" s="61">
        <v>-18.5</v>
      </c>
      <c r="Z16" s="54"/>
      <c r="AA16" s="54"/>
      <c r="AB16" s="59"/>
      <c r="AC16" s="20">
        <v>4254.052140000001</v>
      </c>
      <c r="AD16" s="5">
        <f t="shared" si="3"/>
        <v>99.99999999999997</v>
      </c>
      <c r="AE16" s="6" t="str">
        <f aca="true" t="shared" si="4" ref="AE16:AE43">IF(AD16=100,"ОК"," ")</f>
        <v>ОК</v>
      </c>
      <c r="AF16" s="3"/>
      <c r="AG16" s="3"/>
      <c r="AH16" s="3"/>
    </row>
    <row r="17" spans="1:34" ht="15.75">
      <c r="A17" s="13">
        <v>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4"/>
      <c r="O17" s="16"/>
      <c r="P17" s="52">
        <v>34.55</v>
      </c>
      <c r="Q17" s="74">
        <f t="shared" si="0"/>
        <v>9.597222222222221</v>
      </c>
      <c r="R17" s="16"/>
      <c r="S17" s="52">
        <v>38.29</v>
      </c>
      <c r="T17" s="77">
        <f t="shared" si="1"/>
        <v>10.636111111111111</v>
      </c>
      <c r="U17" s="19"/>
      <c r="V17" s="52">
        <v>49.94</v>
      </c>
      <c r="W17" s="77">
        <f t="shared" si="2"/>
        <v>13.872222222222222</v>
      </c>
      <c r="X17" s="62"/>
      <c r="Y17" s="62"/>
      <c r="Z17" s="54"/>
      <c r="AA17" s="54"/>
      <c r="AB17" s="59"/>
      <c r="AC17" s="20">
        <v>3921.2727</v>
      </c>
      <c r="AD17" s="5">
        <f t="shared" si="3"/>
        <v>0</v>
      </c>
      <c r="AE17" s="6" t="str">
        <f t="shared" si="4"/>
        <v> </v>
      </c>
      <c r="AF17" s="3"/>
      <c r="AG17" s="3"/>
      <c r="AH17" s="3"/>
    </row>
    <row r="18" spans="1:34" ht="15.75">
      <c r="A18" s="13">
        <v>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16"/>
      <c r="P18" s="52">
        <v>34.55</v>
      </c>
      <c r="Q18" s="74">
        <f t="shared" si="0"/>
        <v>9.597222222222221</v>
      </c>
      <c r="R18" s="16"/>
      <c r="S18" s="52">
        <v>38.29</v>
      </c>
      <c r="T18" s="77">
        <f t="shared" si="1"/>
        <v>10.636111111111111</v>
      </c>
      <c r="U18" s="19"/>
      <c r="V18" s="52">
        <v>49.94</v>
      </c>
      <c r="W18" s="77">
        <f t="shared" si="2"/>
        <v>13.872222222222222</v>
      </c>
      <c r="X18" s="61"/>
      <c r="Y18" s="61"/>
      <c r="Z18" s="54"/>
      <c r="AA18" s="54"/>
      <c r="AB18" s="59"/>
      <c r="AC18" s="20">
        <v>3912.7027199999993</v>
      </c>
      <c r="AD18" s="5">
        <f t="shared" si="3"/>
        <v>0</v>
      </c>
      <c r="AE18" s="6" t="str">
        <f t="shared" si="4"/>
        <v> </v>
      </c>
      <c r="AF18" s="3"/>
      <c r="AG18" s="3"/>
      <c r="AH18" s="3"/>
    </row>
    <row r="19" spans="1:34" ht="17.25" customHeight="1">
      <c r="A19" s="13">
        <v>7</v>
      </c>
      <c r="B19" s="42">
        <v>95.126</v>
      </c>
      <c r="C19" s="42">
        <v>2.6413</v>
      </c>
      <c r="D19" s="42">
        <v>0.8395</v>
      </c>
      <c r="E19" s="42">
        <v>0.1273</v>
      </c>
      <c r="F19" s="42">
        <v>0.1433</v>
      </c>
      <c r="G19" s="42">
        <v>0.001</v>
      </c>
      <c r="H19" s="42">
        <v>0.0324</v>
      </c>
      <c r="I19" s="42">
        <v>0.0262</v>
      </c>
      <c r="J19" s="42">
        <v>0.0303</v>
      </c>
      <c r="K19" s="42">
        <v>0.0083</v>
      </c>
      <c r="L19" s="42">
        <v>0.806</v>
      </c>
      <c r="M19" s="43">
        <v>0.2183</v>
      </c>
      <c r="N19" s="44">
        <v>0.7072</v>
      </c>
      <c r="O19" s="16"/>
      <c r="P19" s="51">
        <v>34.52</v>
      </c>
      <c r="Q19" s="73">
        <f t="shared" si="0"/>
        <v>9.58888888888889</v>
      </c>
      <c r="R19" s="16"/>
      <c r="S19" s="51">
        <v>38.25</v>
      </c>
      <c r="T19" s="76">
        <f t="shared" si="1"/>
        <v>10.625</v>
      </c>
      <c r="U19" s="19"/>
      <c r="V19" s="51">
        <v>49.92</v>
      </c>
      <c r="W19" s="76">
        <f t="shared" si="2"/>
        <v>13.866666666666667</v>
      </c>
      <c r="X19" s="61">
        <v>-17.8</v>
      </c>
      <c r="Y19" s="61">
        <v>-7.7</v>
      </c>
      <c r="Z19" s="54"/>
      <c r="AA19" s="54"/>
      <c r="AB19" s="63" t="s">
        <v>49</v>
      </c>
      <c r="AC19" s="20">
        <v>3500.0453500000012</v>
      </c>
      <c r="AD19" s="5">
        <f t="shared" si="3"/>
        <v>99.99990000000001</v>
      </c>
      <c r="AE19" s="6" t="str">
        <f t="shared" si="4"/>
        <v> </v>
      </c>
      <c r="AF19" s="3"/>
      <c r="AG19" s="3"/>
      <c r="AH19" s="3"/>
    </row>
    <row r="20" spans="1:34" ht="15.75">
      <c r="A20" s="13">
        <v>8</v>
      </c>
      <c r="B20" s="42">
        <v>95.0344</v>
      </c>
      <c r="C20" s="42">
        <v>2.6912</v>
      </c>
      <c r="D20" s="42">
        <v>0.8584</v>
      </c>
      <c r="E20" s="42">
        <v>0.1307</v>
      </c>
      <c r="F20" s="42">
        <v>0.1473</v>
      </c>
      <c r="G20" s="42">
        <v>0.0009</v>
      </c>
      <c r="H20" s="42">
        <v>0.0338</v>
      </c>
      <c r="I20" s="42">
        <v>0.0274</v>
      </c>
      <c r="J20" s="42">
        <v>0.0311</v>
      </c>
      <c r="K20" s="42">
        <v>0.008</v>
      </c>
      <c r="L20" s="42">
        <v>0.8133</v>
      </c>
      <c r="M20" s="43">
        <v>0.2235</v>
      </c>
      <c r="N20" s="44">
        <v>0.708</v>
      </c>
      <c r="O20" s="16"/>
      <c r="P20" s="51">
        <v>34.55</v>
      </c>
      <c r="Q20" s="73">
        <f t="shared" si="0"/>
        <v>9.597222222222221</v>
      </c>
      <c r="R20" s="16"/>
      <c r="S20" s="51">
        <v>38.28</v>
      </c>
      <c r="T20" s="76">
        <f t="shared" si="1"/>
        <v>10.633333333333333</v>
      </c>
      <c r="U20" s="19"/>
      <c r="V20" s="51">
        <v>49.93</v>
      </c>
      <c r="W20" s="76">
        <f t="shared" si="2"/>
        <v>13.869444444444444</v>
      </c>
      <c r="X20" s="61">
        <v>-18.8</v>
      </c>
      <c r="Y20" s="61">
        <v>-9.3</v>
      </c>
      <c r="Z20" s="54"/>
      <c r="AA20" s="54"/>
      <c r="AB20" s="59"/>
      <c r="AC20" s="20">
        <v>3749.1337599999997</v>
      </c>
      <c r="AD20" s="5">
        <f t="shared" si="3"/>
        <v>100</v>
      </c>
      <c r="AE20" s="6" t="str">
        <f t="shared" si="4"/>
        <v>ОК</v>
      </c>
      <c r="AF20" s="3"/>
      <c r="AG20" s="3"/>
      <c r="AH20" s="3"/>
    </row>
    <row r="21" spans="1:34" ht="15.75">
      <c r="A21" s="13">
        <v>9</v>
      </c>
      <c r="B21" s="42">
        <v>95.2155</v>
      </c>
      <c r="C21" s="42">
        <v>2.6148</v>
      </c>
      <c r="D21" s="42">
        <v>0.8293</v>
      </c>
      <c r="E21" s="42">
        <v>0.1281</v>
      </c>
      <c r="F21" s="42">
        <v>0.1389</v>
      </c>
      <c r="G21" s="42">
        <v>0.0011</v>
      </c>
      <c r="H21" s="42">
        <v>0.0306</v>
      </c>
      <c r="I21" s="42">
        <v>0.0243</v>
      </c>
      <c r="J21" s="42">
        <v>0.0307</v>
      </c>
      <c r="K21" s="42">
        <v>0.0076</v>
      </c>
      <c r="L21" s="42">
        <v>0.7645</v>
      </c>
      <c r="M21" s="43">
        <v>0.2147</v>
      </c>
      <c r="N21" s="44">
        <v>0.7066</v>
      </c>
      <c r="O21" s="16"/>
      <c r="P21" s="51">
        <v>34.52</v>
      </c>
      <c r="Q21" s="73">
        <f t="shared" si="0"/>
        <v>9.58888888888889</v>
      </c>
      <c r="R21" s="16"/>
      <c r="S21" s="51">
        <v>38.25</v>
      </c>
      <c r="T21" s="76">
        <f t="shared" si="1"/>
        <v>10.625</v>
      </c>
      <c r="U21" s="19"/>
      <c r="V21" s="51">
        <v>49.94</v>
      </c>
      <c r="W21" s="76">
        <f t="shared" si="2"/>
        <v>13.872222222222222</v>
      </c>
      <c r="X21" s="62">
        <v>-20.6</v>
      </c>
      <c r="Y21" s="61">
        <v>-11.6</v>
      </c>
      <c r="Z21" s="54" t="s">
        <v>57</v>
      </c>
      <c r="AA21" s="54">
        <v>2.9</v>
      </c>
      <c r="AB21" s="59"/>
      <c r="AC21" s="20">
        <v>3620.0544</v>
      </c>
      <c r="AD21" s="5">
        <f t="shared" si="3"/>
        <v>100.0001</v>
      </c>
      <c r="AE21" s="6" t="str">
        <f t="shared" si="4"/>
        <v> </v>
      </c>
      <c r="AF21" s="3"/>
      <c r="AG21" s="3"/>
      <c r="AH21" s="3"/>
    </row>
    <row r="22" spans="1:34" ht="15.75">
      <c r="A22" s="13">
        <v>10</v>
      </c>
      <c r="B22" s="42">
        <v>95.6465</v>
      </c>
      <c r="C22" s="42">
        <v>2.393</v>
      </c>
      <c r="D22" s="42">
        <v>0.7543</v>
      </c>
      <c r="E22" s="42">
        <v>0.1169</v>
      </c>
      <c r="F22" s="42">
        <v>0.1216</v>
      </c>
      <c r="G22" s="42">
        <v>0.0008</v>
      </c>
      <c r="H22" s="42">
        <v>0.0253</v>
      </c>
      <c r="I22" s="42">
        <v>0.0197</v>
      </c>
      <c r="J22" s="42">
        <v>0.0171</v>
      </c>
      <c r="K22" s="42">
        <v>0.0082</v>
      </c>
      <c r="L22" s="42">
        <v>0.7005</v>
      </c>
      <c r="M22" s="43">
        <v>0.1961</v>
      </c>
      <c r="N22" s="44">
        <v>0.7027</v>
      </c>
      <c r="O22" s="16"/>
      <c r="P22" s="51">
        <v>34.4</v>
      </c>
      <c r="Q22" s="73">
        <f t="shared" si="0"/>
        <v>9.555555555555555</v>
      </c>
      <c r="R22" s="16"/>
      <c r="S22" s="51">
        <v>38.12</v>
      </c>
      <c r="T22" s="76">
        <f t="shared" si="1"/>
        <v>10.588888888888889</v>
      </c>
      <c r="U22" s="19"/>
      <c r="V22" s="51">
        <v>49.91</v>
      </c>
      <c r="W22" s="76">
        <f t="shared" si="2"/>
        <v>13.863888888888887</v>
      </c>
      <c r="X22" s="62">
        <v>-20.4</v>
      </c>
      <c r="Y22" s="62">
        <v>-12</v>
      </c>
      <c r="Z22" s="54"/>
      <c r="AA22" s="54"/>
      <c r="AB22" s="59"/>
      <c r="AC22" s="20">
        <v>3789.0224099999996</v>
      </c>
      <c r="AD22" s="5">
        <f t="shared" si="3"/>
        <v>100.00000000000001</v>
      </c>
      <c r="AE22" s="6" t="str">
        <f t="shared" si="4"/>
        <v>ОК</v>
      </c>
      <c r="AF22" s="3"/>
      <c r="AG22" s="3"/>
      <c r="AH22" s="3"/>
    </row>
    <row r="23" spans="1:34" ht="15.75">
      <c r="A23" s="13">
        <v>11</v>
      </c>
      <c r="B23" s="42">
        <v>95.8064</v>
      </c>
      <c r="C23" s="42">
        <v>2.3365</v>
      </c>
      <c r="D23" s="42">
        <v>0.7319</v>
      </c>
      <c r="E23" s="42">
        <v>0.1158</v>
      </c>
      <c r="F23" s="42">
        <v>0.1143</v>
      </c>
      <c r="G23" s="42">
        <v>0.0009</v>
      </c>
      <c r="H23" s="42">
        <v>0.0226</v>
      </c>
      <c r="I23" s="42">
        <v>0.0171</v>
      </c>
      <c r="J23" s="42">
        <v>0.0139</v>
      </c>
      <c r="K23" s="42">
        <v>0.0081</v>
      </c>
      <c r="L23" s="42">
        <v>0.6605</v>
      </c>
      <c r="M23" s="43">
        <v>0.172</v>
      </c>
      <c r="N23" s="44">
        <v>0.7013</v>
      </c>
      <c r="O23" s="16"/>
      <c r="P23" s="51">
        <v>34.38</v>
      </c>
      <c r="Q23" s="73">
        <f t="shared" si="0"/>
        <v>9.55</v>
      </c>
      <c r="R23" s="16"/>
      <c r="S23" s="51">
        <v>38.1</v>
      </c>
      <c r="T23" s="76">
        <f t="shared" si="1"/>
        <v>10.583333333333334</v>
      </c>
      <c r="U23" s="19"/>
      <c r="V23" s="51">
        <v>49.93</v>
      </c>
      <c r="W23" s="76">
        <f t="shared" si="2"/>
        <v>13.869444444444444</v>
      </c>
      <c r="X23" s="61">
        <v>-19.8</v>
      </c>
      <c r="Y23" s="62">
        <v>-11.5</v>
      </c>
      <c r="Z23" s="54"/>
      <c r="AA23" s="54"/>
      <c r="AB23" s="59"/>
      <c r="AC23" s="20">
        <v>4059.93819</v>
      </c>
      <c r="AD23" s="5">
        <f t="shared" si="3"/>
        <v>99.99999999999999</v>
      </c>
      <c r="AE23" s="6" t="str">
        <f t="shared" si="4"/>
        <v>ОК</v>
      </c>
      <c r="AF23" s="3"/>
      <c r="AG23" s="3"/>
      <c r="AH23" s="3"/>
    </row>
    <row r="24" spans="1:34" ht="15.75">
      <c r="A24" s="13">
        <v>12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44"/>
      <c r="O24" s="16"/>
      <c r="P24" s="53">
        <v>34.38</v>
      </c>
      <c r="Q24" s="75">
        <f t="shared" si="0"/>
        <v>9.55</v>
      </c>
      <c r="R24" s="67"/>
      <c r="S24" s="53">
        <v>38.1</v>
      </c>
      <c r="T24" s="78">
        <f t="shared" si="1"/>
        <v>10.583333333333334</v>
      </c>
      <c r="U24" s="68"/>
      <c r="V24" s="53">
        <v>49.93</v>
      </c>
      <c r="W24" s="78">
        <f t="shared" si="2"/>
        <v>13.869444444444444</v>
      </c>
      <c r="X24" s="69"/>
      <c r="Y24" s="61"/>
      <c r="Z24" s="54"/>
      <c r="AA24" s="54"/>
      <c r="AB24" s="59"/>
      <c r="AC24" s="20">
        <v>4156.3927300000005</v>
      </c>
      <c r="AD24" s="5">
        <f t="shared" si="3"/>
        <v>0</v>
      </c>
      <c r="AE24" s="6" t="str">
        <f t="shared" si="4"/>
        <v> </v>
      </c>
      <c r="AF24" s="3"/>
      <c r="AG24" s="3"/>
      <c r="AH24" s="3"/>
    </row>
    <row r="25" spans="1:34" ht="15.75">
      <c r="A25" s="13">
        <v>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16"/>
      <c r="P25" s="53">
        <v>34.38</v>
      </c>
      <c r="Q25" s="75">
        <f t="shared" si="0"/>
        <v>9.55</v>
      </c>
      <c r="R25" s="67"/>
      <c r="S25" s="53">
        <v>38.1</v>
      </c>
      <c r="T25" s="78">
        <f t="shared" si="1"/>
        <v>10.583333333333334</v>
      </c>
      <c r="U25" s="68"/>
      <c r="V25" s="53">
        <v>49.93</v>
      </c>
      <c r="W25" s="78">
        <f t="shared" si="2"/>
        <v>13.869444444444444</v>
      </c>
      <c r="X25" s="70"/>
      <c r="Y25" s="61"/>
      <c r="Z25" s="54"/>
      <c r="AA25" s="54"/>
      <c r="AB25" s="59"/>
      <c r="AC25" s="20">
        <v>4162.34454</v>
      </c>
      <c r="AD25" s="5">
        <f t="shared" si="3"/>
        <v>0</v>
      </c>
      <c r="AE25" s="6" t="str">
        <f t="shared" si="4"/>
        <v> </v>
      </c>
      <c r="AF25" s="3"/>
      <c r="AG25" s="3"/>
      <c r="AH25" s="3"/>
    </row>
    <row r="26" spans="1:34" ht="15.75">
      <c r="A26" s="13">
        <v>14</v>
      </c>
      <c r="B26" s="42">
        <v>95.1363</v>
      </c>
      <c r="C26" s="42">
        <v>2.6315</v>
      </c>
      <c r="D26" s="42">
        <v>0.8458</v>
      </c>
      <c r="E26" s="42">
        <v>0.1287</v>
      </c>
      <c r="F26" s="42">
        <v>0.1451</v>
      </c>
      <c r="G26" s="42">
        <v>0.0015</v>
      </c>
      <c r="H26" s="42">
        <v>0.0318</v>
      </c>
      <c r="I26" s="42">
        <v>0.0263</v>
      </c>
      <c r="J26" s="42">
        <v>0.0284</v>
      </c>
      <c r="K26" s="42">
        <v>0.0103</v>
      </c>
      <c r="L26" s="42">
        <v>0.7952</v>
      </c>
      <c r="M26" s="43">
        <v>0.2191</v>
      </c>
      <c r="N26" s="44">
        <v>0.7072</v>
      </c>
      <c r="O26" s="16"/>
      <c r="P26" s="51">
        <v>34.52</v>
      </c>
      <c r="Q26" s="73">
        <f t="shared" si="0"/>
        <v>9.58888888888889</v>
      </c>
      <c r="R26" s="16"/>
      <c r="S26" s="51">
        <v>38.26</v>
      </c>
      <c r="T26" s="76">
        <f t="shared" si="1"/>
        <v>10.627777777777776</v>
      </c>
      <c r="U26" s="19"/>
      <c r="V26" s="51">
        <v>49.93</v>
      </c>
      <c r="W26" s="76">
        <f t="shared" si="2"/>
        <v>13.869444444444444</v>
      </c>
      <c r="X26" s="62">
        <v>-18.8</v>
      </c>
      <c r="Y26" s="62">
        <v>-10.7</v>
      </c>
      <c r="Z26" s="54"/>
      <c r="AA26" s="54"/>
      <c r="AB26" s="59"/>
      <c r="AC26" s="20">
        <v>4275.70645</v>
      </c>
      <c r="AD26" s="5">
        <f t="shared" si="3"/>
        <v>100</v>
      </c>
      <c r="AE26" s="6" t="str">
        <f t="shared" si="4"/>
        <v>ОК</v>
      </c>
      <c r="AF26" s="3"/>
      <c r="AG26" s="3"/>
      <c r="AH26" s="3"/>
    </row>
    <row r="27" spans="1:34" ht="15.75">
      <c r="A27" s="13">
        <v>15</v>
      </c>
      <c r="B27" s="42">
        <v>95.182</v>
      </c>
      <c r="C27" s="42">
        <v>2.6133</v>
      </c>
      <c r="D27" s="42">
        <v>0.8424</v>
      </c>
      <c r="E27" s="42">
        <v>0.1277</v>
      </c>
      <c r="F27" s="42">
        <v>0.1438</v>
      </c>
      <c r="G27" s="42">
        <v>0.0009</v>
      </c>
      <c r="H27" s="42">
        <v>0.0315</v>
      </c>
      <c r="I27" s="42">
        <v>0.0258</v>
      </c>
      <c r="J27" s="42">
        <v>0.029</v>
      </c>
      <c r="K27" s="42">
        <v>0.0084</v>
      </c>
      <c r="L27" s="42">
        <v>0.7782</v>
      </c>
      <c r="M27" s="43">
        <v>0.2169</v>
      </c>
      <c r="N27" s="44">
        <v>0.7069</v>
      </c>
      <c r="O27" s="16"/>
      <c r="P27" s="51">
        <v>34.52</v>
      </c>
      <c r="Q27" s="73">
        <f t="shared" si="0"/>
        <v>9.58888888888889</v>
      </c>
      <c r="R27" s="16"/>
      <c r="S27" s="51">
        <v>38.25</v>
      </c>
      <c r="T27" s="76">
        <f t="shared" si="1"/>
        <v>10.625</v>
      </c>
      <c r="U27" s="19"/>
      <c r="V27" s="51">
        <v>49.93</v>
      </c>
      <c r="W27" s="76">
        <f t="shared" si="2"/>
        <v>13.869444444444444</v>
      </c>
      <c r="X27" s="61">
        <v>-19.1</v>
      </c>
      <c r="Y27" s="62">
        <v>-11</v>
      </c>
      <c r="Z27" s="54"/>
      <c r="AA27" s="54"/>
      <c r="AB27" s="59"/>
      <c r="AC27" s="20">
        <v>4443.064920000002</v>
      </c>
      <c r="AD27" s="5">
        <f>SUM(B27:M27)+$K$44+$N$44</f>
        <v>99.99989999999998</v>
      </c>
      <c r="AE27" s="6" t="str">
        <f t="shared" si="4"/>
        <v> </v>
      </c>
      <c r="AF27" s="3"/>
      <c r="AG27" s="3"/>
      <c r="AH27" s="3"/>
    </row>
    <row r="28" spans="1:34" ht="15.75">
      <c r="A28" s="13">
        <v>16</v>
      </c>
      <c r="B28" s="45">
        <v>95.0188</v>
      </c>
      <c r="C28" s="45">
        <v>2.6741</v>
      </c>
      <c r="D28" s="45">
        <v>0.8709</v>
      </c>
      <c r="E28" s="45">
        <v>0.1318</v>
      </c>
      <c r="F28" s="45">
        <v>0.1543</v>
      </c>
      <c r="G28" s="45">
        <v>0.0011</v>
      </c>
      <c r="H28" s="45">
        <v>0.0359</v>
      </c>
      <c r="I28" s="45">
        <v>0.0299</v>
      </c>
      <c r="J28" s="45">
        <v>0.0359</v>
      </c>
      <c r="K28" s="45">
        <v>0.0079</v>
      </c>
      <c r="L28" s="45">
        <v>0.8165</v>
      </c>
      <c r="M28" s="45">
        <v>0.223</v>
      </c>
      <c r="N28" s="46">
        <v>0.7085</v>
      </c>
      <c r="O28" s="16"/>
      <c r="P28" s="54">
        <v>34.57</v>
      </c>
      <c r="Q28" s="73">
        <f t="shared" si="0"/>
        <v>9.602777777777778</v>
      </c>
      <c r="R28" s="16"/>
      <c r="S28" s="56">
        <v>38.3</v>
      </c>
      <c r="T28" s="76">
        <f t="shared" si="1"/>
        <v>10.638888888888888</v>
      </c>
      <c r="U28" s="19"/>
      <c r="V28" s="54">
        <v>49.94</v>
      </c>
      <c r="W28" s="76">
        <f t="shared" si="2"/>
        <v>13.872222222222222</v>
      </c>
      <c r="X28" s="64">
        <v>-19.4</v>
      </c>
      <c r="Y28" s="54">
        <v>-11.3</v>
      </c>
      <c r="Z28" s="54"/>
      <c r="AA28" s="54"/>
      <c r="AB28" s="59"/>
      <c r="AC28" s="20">
        <v>4409.536940000002</v>
      </c>
      <c r="AD28" s="5">
        <f t="shared" si="3"/>
        <v>100.0001</v>
      </c>
      <c r="AE28" s="6" t="str">
        <f t="shared" si="4"/>
        <v> </v>
      </c>
      <c r="AF28" s="3"/>
      <c r="AG28" s="3"/>
      <c r="AH28" s="3"/>
    </row>
    <row r="29" spans="1:34" ht="15.75">
      <c r="A29" s="13">
        <v>17</v>
      </c>
      <c r="B29" s="45">
        <v>95.1597</v>
      </c>
      <c r="C29" s="45">
        <v>2.6061</v>
      </c>
      <c r="D29" s="45">
        <v>0.8355</v>
      </c>
      <c r="E29" s="45">
        <v>0.128</v>
      </c>
      <c r="F29" s="45">
        <v>0.144</v>
      </c>
      <c r="G29" s="45">
        <v>0.001</v>
      </c>
      <c r="H29" s="45">
        <v>0.0324</v>
      </c>
      <c r="I29" s="45">
        <v>0.0263</v>
      </c>
      <c r="J29" s="45">
        <v>0.0314</v>
      </c>
      <c r="K29" s="45">
        <v>0.0085</v>
      </c>
      <c r="L29" s="45">
        <v>0.8121</v>
      </c>
      <c r="M29" s="45">
        <v>0.2149</v>
      </c>
      <c r="N29" s="47">
        <v>0.707</v>
      </c>
      <c r="O29" s="16"/>
      <c r="P29" s="54">
        <v>34.51</v>
      </c>
      <c r="Q29" s="73">
        <f t="shared" si="0"/>
        <v>9.58611111111111</v>
      </c>
      <c r="R29" s="16"/>
      <c r="S29" s="54">
        <v>38.24</v>
      </c>
      <c r="T29" s="76">
        <f t="shared" si="1"/>
        <v>10.622222222222222</v>
      </c>
      <c r="U29" s="19"/>
      <c r="V29" s="54">
        <v>49.91</v>
      </c>
      <c r="W29" s="76">
        <f t="shared" si="2"/>
        <v>13.863888888888887</v>
      </c>
      <c r="X29" s="65">
        <v>-19</v>
      </c>
      <c r="Y29" s="54">
        <v>-10.9</v>
      </c>
      <c r="Z29" s="54">
        <v>0.1</v>
      </c>
      <c r="AA29" s="54">
        <v>3.3</v>
      </c>
      <c r="AB29" s="59"/>
      <c r="AC29" s="20">
        <v>4277.95673</v>
      </c>
      <c r="AD29" s="5">
        <f t="shared" si="3"/>
        <v>99.99990000000001</v>
      </c>
      <c r="AE29" s="6" t="str">
        <f t="shared" si="4"/>
        <v> </v>
      </c>
      <c r="AF29" s="3"/>
      <c r="AG29" s="3"/>
      <c r="AH29" s="3"/>
    </row>
    <row r="30" spans="1:34" ht="15.75">
      <c r="A30" s="13">
        <v>18</v>
      </c>
      <c r="B30" s="45">
        <v>95.1618</v>
      </c>
      <c r="C30" s="45">
        <v>2.6116</v>
      </c>
      <c r="D30" s="45">
        <v>0.8361</v>
      </c>
      <c r="E30" s="45">
        <v>0.1276</v>
      </c>
      <c r="F30" s="45">
        <v>0.1441</v>
      </c>
      <c r="G30" s="45">
        <v>0.001</v>
      </c>
      <c r="H30" s="45">
        <v>0.0321</v>
      </c>
      <c r="I30" s="45">
        <v>0.0263</v>
      </c>
      <c r="J30" s="45">
        <v>0.0296</v>
      </c>
      <c r="K30" s="45">
        <v>0.0085</v>
      </c>
      <c r="L30" s="45">
        <v>0.8083</v>
      </c>
      <c r="M30" s="45">
        <v>0.2128</v>
      </c>
      <c r="N30" s="46">
        <v>0.7069</v>
      </c>
      <c r="O30" s="16"/>
      <c r="P30" s="54">
        <v>34.51</v>
      </c>
      <c r="Q30" s="73">
        <f t="shared" si="0"/>
        <v>9.58611111111111</v>
      </c>
      <c r="R30" s="16"/>
      <c r="S30" s="54">
        <v>38.24</v>
      </c>
      <c r="T30" s="76">
        <f t="shared" si="1"/>
        <v>10.622222222222222</v>
      </c>
      <c r="U30" s="19"/>
      <c r="V30" s="54">
        <v>49.92</v>
      </c>
      <c r="W30" s="76">
        <f t="shared" si="2"/>
        <v>13.866666666666667</v>
      </c>
      <c r="X30" s="64">
        <v>-19.8</v>
      </c>
      <c r="Y30" s="54">
        <v>-11.5</v>
      </c>
      <c r="Z30" s="54"/>
      <c r="AA30" s="54"/>
      <c r="AB30" s="59"/>
      <c r="AC30" s="20">
        <v>4605.932039999999</v>
      </c>
      <c r="AD30" s="5">
        <f t="shared" si="3"/>
        <v>99.99980000000001</v>
      </c>
      <c r="AE30" s="6" t="str">
        <f t="shared" si="4"/>
        <v> </v>
      </c>
      <c r="AF30" s="3"/>
      <c r="AG30" s="3"/>
      <c r="AH30" s="3"/>
    </row>
    <row r="31" spans="1:34" ht="15.75">
      <c r="A31" s="13">
        <v>19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16"/>
      <c r="P31" s="55">
        <v>34.51</v>
      </c>
      <c r="Q31" s="74">
        <f t="shared" si="0"/>
        <v>9.58611111111111</v>
      </c>
      <c r="R31" s="72"/>
      <c r="S31" s="55">
        <v>38.24</v>
      </c>
      <c r="T31" s="77">
        <f t="shared" si="1"/>
        <v>10.622222222222222</v>
      </c>
      <c r="U31" s="71"/>
      <c r="V31" s="55">
        <v>49.92</v>
      </c>
      <c r="W31" s="77">
        <f t="shared" si="2"/>
        <v>13.866666666666667</v>
      </c>
      <c r="X31" s="64"/>
      <c r="Y31" s="54"/>
      <c r="Z31" s="54"/>
      <c r="AA31" s="54"/>
      <c r="AB31" s="59"/>
      <c r="AC31" s="20">
        <v>4521.754900000002</v>
      </c>
      <c r="AD31" s="5">
        <f t="shared" si="3"/>
        <v>0</v>
      </c>
      <c r="AE31" s="6" t="str">
        <f t="shared" si="4"/>
        <v> </v>
      </c>
      <c r="AF31" s="3"/>
      <c r="AG31" s="3"/>
      <c r="AH31" s="3"/>
    </row>
    <row r="32" spans="1:34" ht="15.75">
      <c r="A32" s="13">
        <v>20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  <c r="O32" s="16"/>
      <c r="P32" s="55">
        <v>34.51</v>
      </c>
      <c r="Q32" s="74">
        <f t="shared" si="0"/>
        <v>9.58611111111111</v>
      </c>
      <c r="R32" s="72"/>
      <c r="S32" s="55">
        <v>38.24</v>
      </c>
      <c r="T32" s="77">
        <f t="shared" si="1"/>
        <v>10.622222222222222</v>
      </c>
      <c r="U32" s="71"/>
      <c r="V32" s="55">
        <v>49.92</v>
      </c>
      <c r="W32" s="77">
        <f t="shared" si="2"/>
        <v>13.866666666666667</v>
      </c>
      <c r="X32" s="64"/>
      <c r="Y32" s="54"/>
      <c r="Z32" s="54"/>
      <c r="AA32" s="54"/>
      <c r="AB32" s="59"/>
      <c r="AC32" s="20">
        <v>4482.87373</v>
      </c>
      <c r="AD32" s="5">
        <f t="shared" si="3"/>
        <v>0</v>
      </c>
      <c r="AE32" s="6" t="str">
        <f>IF(AD32=100,"ОК"," ")</f>
        <v> </v>
      </c>
      <c r="AF32" s="3"/>
      <c r="AG32" s="3"/>
      <c r="AH32" s="3"/>
    </row>
    <row r="33" spans="1:34" ht="15.75">
      <c r="A33" s="13">
        <v>21</v>
      </c>
      <c r="B33" s="45">
        <v>95.1452</v>
      </c>
      <c r="C33" s="45">
        <v>2.5907</v>
      </c>
      <c r="D33" s="45">
        <v>0.8375</v>
      </c>
      <c r="E33" s="45">
        <v>0.1288</v>
      </c>
      <c r="F33" s="45">
        <v>0.1489</v>
      </c>
      <c r="G33" s="45">
        <v>0.0015</v>
      </c>
      <c r="H33" s="45">
        <v>0.0344</v>
      </c>
      <c r="I33" s="45">
        <v>0.0285</v>
      </c>
      <c r="J33" s="45">
        <v>0.0301</v>
      </c>
      <c r="K33" s="45">
        <v>0.0109</v>
      </c>
      <c r="L33" s="45">
        <v>0.8327</v>
      </c>
      <c r="M33" s="45">
        <v>0.2109</v>
      </c>
      <c r="N33" s="46">
        <v>0.7072</v>
      </c>
      <c r="O33" s="16"/>
      <c r="P33" s="54">
        <v>34.51</v>
      </c>
      <c r="Q33" s="73">
        <f t="shared" si="0"/>
        <v>9.58611111111111</v>
      </c>
      <c r="R33" s="16"/>
      <c r="S33" s="54">
        <v>38.24</v>
      </c>
      <c r="T33" s="76">
        <f t="shared" si="1"/>
        <v>10.622222222222222</v>
      </c>
      <c r="U33" s="19"/>
      <c r="V33" s="56">
        <v>49.9</v>
      </c>
      <c r="W33" s="76">
        <f t="shared" si="2"/>
        <v>13.86111111111111</v>
      </c>
      <c r="X33" s="64">
        <v>-19.1</v>
      </c>
      <c r="Y33" s="54">
        <v>-10.9</v>
      </c>
      <c r="Z33" s="54"/>
      <c r="AA33" s="54"/>
      <c r="AB33" s="63" t="s">
        <v>49</v>
      </c>
      <c r="AC33" s="20">
        <v>4614.12848</v>
      </c>
      <c r="AD33" s="5">
        <f t="shared" si="3"/>
        <v>100.0001</v>
      </c>
      <c r="AE33" s="6" t="str">
        <f t="shared" si="4"/>
        <v> </v>
      </c>
      <c r="AF33" s="3"/>
      <c r="AG33" s="3"/>
      <c r="AH33" s="3"/>
    </row>
    <row r="34" spans="1:34" ht="15.75">
      <c r="A34" s="13">
        <v>22</v>
      </c>
      <c r="B34" s="45">
        <v>95.0887</v>
      </c>
      <c r="C34" s="45">
        <v>2.6309</v>
      </c>
      <c r="D34" s="45">
        <v>0.8488</v>
      </c>
      <c r="E34" s="45">
        <v>0.1298</v>
      </c>
      <c r="F34" s="45">
        <v>0.1501</v>
      </c>
      <c r="G34" s="45">
        <v>0.0013</v>
      </c>
      <c r="H34" s="45">
        <v>0.0345</v>
      </c>
      <c r="I34" s="45">
        <v>0.0281</v>
      </c>
      <c r="J34" s="45">
        <v>0.0387</v>
      </c>
      <c r="K34" s="45">
        <v>0.0079</v>
      </c>
      <c r="L34" s="45">
        <v>0.826</v>
      </c>
      <c r="M34" s="45">
        <v>0.2151</v>
      </c>
      <c r="N34" s="46">
        <v>0.7078</v>
      </c>
      <c r="O34" s="16"/>
      <c r="P34" s="54">
        <v>34.54</v>
      </c>
      <c r="Q34" s="73">
        <f t="shared" si="0"/>
        <v>9.594444444444443</v>
      </c>
      <c r="R34" s="16"/>
      <c r="S34" s="54">
        <v>38.27</v>
      </c>
      <c r="T34" s="76">
        <f t="shared" si="1"/>
        <v>10.630555555555556</v>
      </c>
      <c r="U34" s="19"/>
      <c r="V34" s="54">
        <v>49.92</v>
      </c>
      <c r="W34" s="76">
        <f t="shared" si="2"/>
        <v>13.866666666666667</v>
      </c>
      <c r="X34" s="64">
        <v>-21.3</v>
      </c>
      <c r="Y34" s="54">
        <v>-14.3</v>
      </c>
      <c r="Z34" s="54"/>
      <c r="AA34" s="54"/>
      <c r="AB34" s="59"/>
      <c r="AC34" s="20">
        <v>4773.42956</v>
      </c>
      <c r="AD34" s="5">
        <f t="shared" si="3"/>
        <v>99.9999</v>
      </c>
      <c r="AE34" s="6" t="str">
        <f t="shared" si="4"/>
        <v> </v>
      </c>
      <c r="AF34" s="3"/>
      <c r="AG34" s="3"/>
      <c r="AH34" s="3"/>
    </row>
    <row r="35" spans="1:34" ht="15.75">
      <c r="A35" s="13">
        <v>23</v>
      </c>
      <c r="B35" s="45">
        <v>95.1968</v>
      </c>
      <c r="C35" s="45">
        <v>2.5757</v>
      </c>
      <c r="D35" s="45">
        <v>0.8298</v>
      </c>
      <c r="E35" s="45">
        <v>0.1273</v>
      </c>
      <c r="F35" s="45">
        <v>0.1458</v>
      </c>
      <c r="G35" s="45">
        <v>0.0012</v>
      </c>
      <c r="H35" s="45">
        <v>0.033</v>
      </c>
      <c r="I35" s="45">
        <v>0.0264</v>
      </c>
      <c r="J35" s="45">
        <v>0.0324</v>
      </c>
      <c r="K35" s="45">
        <v>0.0082</v>
      </c>
      <c r="L35" s="45">
        <v>0.8129</v>
      </c>
      <c r="M35" s="45">
        <v>0.2104</v>
      </c>
      <c r="N35" s="46">
        <v>0.7068</v>
      </c>
      <c r="O35" s="16"/>
      <c r="P35" s="54">
        <v>34.51</v>
      </c>
      <c r="Q35" s="73">
        <f t="shared" si="0"/>
        <v>9.58611111111111</v>
      </c>
      <c r="R35" s="16"/>
      <c r="S35" s="54">
        <v>38.23</v>
      </c>
      <c r="T35" s="76">
        <f t="shared" si="1"/>
        <v>10.619444444444444</v>
      </c>
      <c r="U35" s="19"/>
      <c r="V35" s="54">
        <v>49.91</v>
      </c>
      <c r="W35" s="76">
        <f t="shared" si="2"/>
        <v>13.863888888888887</v>
      </c>
      <c r="X35" s="64">
        <v>-21.1</v>
      </c>
      <c r="Y35" s="66">
        <v>-14</v>
      </c>
      <c r="Z35" s="54"/>
      <c r="AA35" s="54"/>
      <c r="AB35" s="59"/>
      <c r="AC35" s="20">
        <v>4748.533539999999</v>
      </c>
      <c r="AD35" s="5">
        <f>SUM(B35:M35)+$K$44+$N$44</f>
        <v>99.9999</v>
      </c>
      <c r="AE35" s="6" t="str">
        <f>IF(AD35=100,"ОК"," ")</f>
        <v> </v>
      </c>
      <c r="AF35" s="3"/>
      <c r="AG35" s="3"/>
      <c r="AH35" s="3"/>
    </row>
    <row r="36" spans="1:34" ht="15.75" customHeight="1">
      <c r="A36" s="13">
        <v>24</v>
      </c>
      <c r="B36" s="45">
        <v>95.025</v>
      </c>
      <c r="C36" s="45">
        <v>2.6742</v>
      </c>
      <c r="D36" s="45">
        <v>0.862</v>
      </c>
      <c r="E36" s="45">
        <v>0.132</v>
      </c>
      <c r="F36" s="45">
        <v>0.1514</v>
      </c>
      <c r="G36" s="45">
        <v>0.001</v>
      </c>
      <c r="H36" s="45">
        <v>0.0347</v>
      </c>
      <c r="I36" s="45">
        <v>0.0285</v>
      </c>
      <c r="J36" s="45">
        <v>0.0385</v>
      </c>
      <c r="K36" s="45">
        <v>0.0078</v>
      </c>
      <c r="L36" s="45">
        <v>0.8244</v>
      </c>
      <c r="M36" s="45">
        <v>0.2204</v>
      </c>
      <c r="N36" s="46">
        <v>0.7084</v>
      </c>
      <c r="O36" s="16"/>
      <c r="P36" s="54">
        <v>34.56</v>
      </c>
      <c r="Q36" s="73">
        <f t="shared" si="0"/>
        <v>9.6</v>
      </c>
      <c r="R36" s="16"/>
      <c r="S36" s="54">
        <v>38.29</v>
      </c>
      <c r="T36" s="76">
        <f t="shared" si="1"/>
        <v>10.636111111111111</v>
      </c>
      <c r="U36" s="19"/>
      <c r="V36" s="54">
        <v>49.93</v>
      </c>
      <c r="W36" s="76">
        <f t="shared" si="2"/>
        <v>13.869444444444444</v>
      </c>
      <c r="X36" s="64">
        <v>-20.8</v>
      </c>
      <c r="Y36" s="54">
        <v>-14.2</v>
      </c>
      <c r="Z36" s="54"/>
      <c r="AA36" s="54"/>
      <c r="AB36" s="59"/>
      <c r="AC36" s="20">
        <v>4915.87206</v>
      </c>
      <c r="AD36" s="5">
        <f t="shared" si="3"/>
        <v>99.9999</v>
      </c>
      <c r="AE36" s="6" t="str">
        <f t="shared" si="4"/>
        <v> </v>
      </c>
      <c r="AF36" s="3"/>
      <c r="AG36" s="3"/>
      <c r="AH36" s="3"/>
    </row>
    <row r="37" spans="1:34" ht="15.75">
      <c r="A37" s="13">
        <v>25</v>
      </c>
      <c r="B37" s="45">
        <v>93.7583</v>
      </c>
      <c r="C37" s="45">
        <v>3.1978</v>
      </c>
      <c r="D37" s="45">
        <v>0.9517</v>
      </c>
      <c r="E37" s="45">
        <v>0.1282</v>
      </c>
      <c r="F37" s="45">
        <v>0.1636</v>
      </c>
      <c r="G37" s="45">
        <v>0.001</v>
      </c>
      <c r="H37" s="45">
        <v>0.0335</v>
      </c>
      <c r="I37" s="45">
        <v>0.0279</v>
      </c>
      <c r="J37" s="45">
        <v>0.04</v>
      </c>
      <c r="K37" s="45">
        <v>0.0084</v>
      </c>
      <c r="L37" s="45">
        <v>1.4337</v>
      </c>
      <c r="M37" s="45">
        <v>0.256</v>
      </c>
      <c r="N37" s="46">
        <v>0.7161</v>
      </c>
      <c r="O37" s="16"/>
      <c r="P37" s="54">
        <v>34.53</v>
      </c>
      <c r="Q37" s="73">
        <f t="shared" si="0"/>
        <v>9.591666666666667</v>
      </c>
      <c r="R37" s="16"/>
      <c r="S37" s="54">
        <v>38.26</v>
      </c>
      <c r="T37" s="76">
        <f t="shared" si="1"/>
        <v>10.627777777777776</v>
      </c>
      <c r="U37" s="19"/>
      <c r="V37" s="54">
        <v>49.62</v>
      </c>
      <c r="W37" s="76">
        <f t="shared" si="2"/>
        <v>13.783333333333331</v>
      </c>
      <c r="X37" s="64">
        <v>-19.7</v>
      </c>
      <c r="Y37" s="54">
        <v>-12.6</v>
      </c>
      <c r="Z37" s="54"/>
      <c r="AA37" s="54"/>
      <c r="AB37" s="59"/>
      <c r="AC37" s="20">
        <v>4679.48809</v>
      </c>
      <c r="AD37" s="5">
        <f t="shared" si="3"/>
        <v>100.00010000000003</v>
      </c>
      <c r="AE37" s="6" t="str">
        <f t="shared" si="4"/>
        <v> </v>
      </c>
      <c r="AF37" s="3"/>
      <c r="AG37" s="3"/>
      <c r="AH37" s="3"/>
    </row>
    <row r="38" spans="1:34" ht="15.75">
      <c r="A38" s="13">
        <v>26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/>
      <c r="O38" s="16"/>
      <c r="P38" s="55">
        <v>34.53</v>
      </c>
      <c r="Q38" s="74">
        <f t="shared" si="0"/>
        <v>9.591666666666667</v>
      </c>
      <c r="R38" s="16"/>
      <c r="S38" s="55">
        <v>38.26</v>
      </c>
      <c r="T38" s="77">
        <f t="shared" si="1"/>
        <v>10.627777777777776</v>
      </c>
      <c r="U38" s="71"/>
      <c r="V38" s="55">
        <v>49.62</v>
      </c>
      <c r="W38" s="77">
        <f t="shared" si="2"/>
        <v>13.783333333333331</v>
      </c>
      <c r="X38" s="64"/>
      <c r="Y38" s="54"/>
      <c r="Z38" s="54"/>
      <c r="AA38" s="54"/>
      <c r="AB38" s="59"/>
      <c r="AC38" s="20">
        <v>4625.04527</v>
      </c>
      <c r="AD38" s="5">
        <f t="shared" si="3"/>
        <v>0</v>
      </c>
      <c r="AE38" s="6" t="str">
        <f t="shared" si="4"/>
        <v> </v>
      </c>
      <c r="AF38" s="3"/>
      <c r="AG38" s="3"/>
      <c r="AH38" s="3"/>
    </row>
    <row r="39" spans="1:34" ht="15.75">
      <c r="A39" s="13">
        <v>27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 s="16"/>
      <c r="P39" s="55">
        <v>34.53</v>
      </c>
      <c r="Q39" s="74">
        <f t="shared" si="0"/>
        <v>9.591666666666667</v>
      </c>
      <c r="R39" s="16"/>
      <c r="S39" s="55">
        <v>38.26</v>
      </c>
      <c r="T39" s="77">
        <f t="shared" si="1"/>
        <v>10.627777777777776</v>
      </c>
      <c r="U39" s="71"/>
      <c r="V39" s="55">
        <v>49.62</v>
      </c>
      <c r="W39" s="77">
        <f t="shared" si="2"/>
        <v>13.783333333333331</v>
      </c>
      <c r="X39" s="64"/>
      <c r="Y39" s="54"/>
      <c r="Z39" s="54"/>
      <c r="AA39" s="54"/>
      <c r="AB39" s="59"/>
      <c r="AC39" s="20">
        <v>4443.20415</v>
      </c>
      <c r="AD39" s="5">
        <f t="shared" si="3"/>
        <v>0</v>
      </c>
      <c r="AE39" s="6" t="str">
        <f t="shared" si="4"/>
        <v> </v>
      </c>
      <c r="AF39" s="3"/>
      <c r="AG39" s="3"/>
      <c r="AH39" s="3"/>
    </row>
    <row r="40" spans="1:34" ht="15.75">
      <c r="A40" s="13">
        <v>28</v>
      </c>
      <c r="B40" s="45">
        <v>93.7837</v>
      </c>
      <c r="C40" s="45">
        <v>3.202</v>
      </c>
      <c r="D40" s="45">
        <v>0.8886</v>
      </c>
      <c r="E40" s="45">
        <v>0.1137</v>
      </c>
      <c r="F40" s="45">
        <v>0.144</v>
      </c>
      <c r="G40" s="45">
        <v>0.0012</v>
      </c>
      <c r="H40" s="45">
        <v>0.0289</v>
      </c>
      <c r="I40" s="45">
        <v>0.0237</v>
      </c>
      <c r="J40" s="45">
        <v>0.0341</v>
      </c>
      <c r="K40" s="45">
        <v>0.0105</v>
      </c>
      <c r="L40" s="45">
        <v>1.5385</v>
      </c>
      <c r="M40" s="45">
        <v>0.2311</v>
      </c>
      <c r="N40" s="46">
        <v>0.7146</v>
      </c>
      <c r="O40" s="16"/>
      <c r="P40" s="54">
        <v>34.43</v>
      </c>
      <c r="Q40" s="73">
        <f t="shared" si="0"/>
        <v>9.563888888888888</v>
      </c>
      <c r="R40" s="16"/>
      <c r="S40" s="54">
        <v>38.15</v>
      </c>
      <c r="T40" s="76">
        <f t="shared" si="1"/>
        <v>10.597222222222221</v>
      </c>
      <c r="U40" s="19"/>
      <c r="V40" s="54">
        <v>49.52</v>
      </c>
      <c r="W40" s="76">
        <f t="shared" si="2"/>
        <v>13.755555555555556</v>
      </c>
      <c r="X40" s="64">
        <v>-17.5</v>
      </c>
      <c r="Y40" s="54">
        <v>-9.6</v>
      </c>
      <c r="Z40" s="54"/>
      <c r="AA40" s="54"/>
      <c r="AB40" s="59"/>
      <c r="AC40" s="20">
        <v>4604.8568</v>
      </c>
      <c r="AD40" s="5">
        <f t="shared" si="3"/>
        <v>99.99999999999997</v>
      </c>
      <c r="AE40" s="6" t="str">
        <f t="shared" si="4"/>
        <v>ОК</v>
      </c>
      <c r="AF40" s="3"/>
      <c r="AG40" s="3"/>
      <c r="AH40" s="3"/>
    </row>
    <row r="41" spans="1:34" ht="15.75">
      <c r="A41" s="13">
        <v>29</v>
      </c>
      <c r="B41" s="45">
        <v>93.7166</v>
      </c>
      <c r="C41" s="45">
        <v>3.2016</v>
      </c>
      <c r="D41" s="45">
        <v>0.8854</v>
      </c>
      <c r="E41" s="45">
        <v>0.1083</v>
      </c>
      <c r="F41" s="45">
        <v>0.1386</v>
      </c>
      <c r="G41" s="45">
        <v>0.001</v>
      </c>
      <c r="H41" s="45">
        <v>0.031</v>
      </c>
      <c r="I41" s="45">
        <v>0.0256</v>
      </c>
      <c r="J41" s="45">
        <v>0.0406</v>
      </c>
      <c r="K41" s="45">
        <v>0.0089</v>
      </c>
      <c r="L41" s="45">
        <v>1.5922</v>
      </c>
      <c r="M41" s="45">
        <v>0.25</v>
      </c>
      <c r="N41" s="46">
        <v>0.7152</v>
      </c>
      <c r="O41" s="16"/>
      <c r="P41" s="54">
        <v>34.41</v>
      </c>
      <c r="Q41" s="73">
        <f t="shared" si="0"/>
        <v>9.558333333333332</v>
      </c>
      <c r="R41" s="16"/>
      <c r="S41" s="54">
        <v>38.12</v>
      </c>
      <c r="T41" s="76">
        <f t="shared" si="1"/>
        <v>10.588888888888889</v>
      </c>
      <c r="U41" s="19"/>
      <c r="V41" s="54">
        <v>49.47</v>
      </c>
      <c r="W41" s="76">
        <f t="shared" si="2"/>
        <v>13.741666666666665</v>
      </c>
      <c r="X41" s="64">
        <v>-17.9</v>
      </c>
      <c r="Y41" s="66">
        <v>-10</v>
      </c>
      <c r="Z41" s="54"/>
      <c r="AA41" s="54"/>
      <c r="AB41" s="59"/>
      <c r="AC41" s="20">
        <v>4661.793999999999</v>
      </c>
      <c r="AD41" s="5">
        <f t="shared" si="3"/>
        <v>99.99980000000001</v>
      </c>
      <c r="AE41" s="6" t="str">
        <f t="shared" si="4"/>
        <v> </v>
      </c>
      <c r="AF41" s="3"/>
      <c r="AG41" s="3"/>
      <c r="AH41" s="3"/>
    </row>
    <row r="42" spans="1:34" ht="15.75">
      <c r="A42" s="13">
        <v>30</v>
      </c>
      <c r="B42" s="48">
        <v>94.4426</v>
      </c>
      <c r="C42" s="45">
        <v>2.8651</v>
      </c>
      <c r="D42" s="45">
        <v>0.8166</v>
      </c>
      <c r="E42" s="45">
        <v>0.1065</v>
      </c>
      <c r="F42" s="45">
        <v>0.1325</v>
      </c>
      <c r="G42" s="45">
        <v>0.0009</v>
      </c>
      <c r="H42" s="45">
        <v>0.0296</v>
      </c>
      <c r="I42" s="45">
        <v>0.0248</v>
      </c>
      <c r="J42" s="45">
        <v>0.0376</v>
      </c>
      <c r="K42" s="45">
        <v>0.0098</v>
      </c>
      <c r="L42" s="45">
        <v>1.3347</v>
      </c>
      <c r="M42" s="49">
        <v>0.1994</v>
      </c>
      <c r="N42" s="88">
        <v>0.7102</v>
      </c>
      <c r="O42" s="16"/>
      <c r="P42" s="54">
        <v>34.38</v>
      </c>
      <c r="Q42" s="73">
        <f t="shared" si="0"/>
        <v>9.55</v>
      </c>
      <c r="R42" s="16"/>
      <c r="S42" s="54">
        <v>38.09</v>
      </c>
      <c r="T42" s="17">
        <f t="shared" si="1"/>
        <v>10.580555555555556</v>
      </c>
      <c r="U42" s="19"/>
      <c r="V42" s="56">
        <v>49.6</v>
      </c>
      <c r="W42" s="34">
        <f t="shared" si="2"/>
        <v>13.777777777777779</v>
      </c>
      <c r="X42" s="80">
        <v>-19.1</v>
      </c>
      <c r="Y42" s="81">
        <v>-10.4</v>
      </c>
      <c r="Z42" s="81"/>
      <c r="AA42" s="54"/>
      <c r="AB42" s="59"/>
      <c r="AC42" s="20">
        <v>4987.96309</v>
      </c>
      <c r="AD42" s="5">
        <f t="shared" si="3"/>
        <v>100.00009999999997</v>
      </c>
      <c r="AE42" s="6" t="str">
        <f t="shared" si="4"/>
        <v> </v>
      </c>
      <c r="AF42" s="3"/>
      <c r="AG42" s="3"/>
      <c r="AH42" s="3"/>
    </row>
    <row r="43" spans="1:34" ht="15.75" thickBot="1">
      <c r="A43" s="21">
        <v>31</v>
      </c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87"/>
      <c r="N43" s="89"/>
      <c r="O43" s="22"/>
      <c r="P43" s="32"/>
      <c r="Q43" s="15"/>
      <c r="R43" s="22"/>
      <c r="S43" s="32"/>
      <c r="T43" s="17"/>
      <c r="U43" s="33"/>
      <c r="V43" s="79"/>
      <c r="W43" s="84"/>
      <c r="X43" s="83"/>
      <c r="Y43" s="83"/>
      <c r="Z43" s="85"/>
      <c r="AA43" s="86"/>
      <c r="AB43" s="35"/>
      <c r="AC43" s="36"/>
      <c r="AD43" s="5">
        <f t="shared" si="3"/>
        <v>0</v>
      </c>
      <c r="AE43" s="6" t="str">
        <f t="shared" si="4"/>
        <v> </v>
      </c>
      <c r="AF43" s="3"/>
      <c r="AG43" s="3"/>
      <c r="AH43" s="3"/>
    </row>
    <row r="44" spans="1:34" ht="15" customHeight="1" thickBot="1">
      <c r="A44" s="147" t="s">
        <v>25</v>
      </c>
      <c r="B44" s="147"/>
      <c r="C44" s="147"/>
      <c r="D44" s="147"/>
      <c r="E44" s="147"/>
      <c r="F44" s="147"/>
      <c r="G44" s="147"/>
      <c r="H44" s="148"/>
      <c r="I44" s="130" t="s">
        <v>23</v>
      </c>
      <c r="J44" s="131"/>
      <c r="K44" s="23">
        <v>0</v>
      </c>
      <c r="L44" s="121" t="s">
        <v>24</v>
      </c>
      <c r="M44" s="122"/>
      <c r="N44" s="24">
        <v>0</v>
      </c>
      <c r="O44" s="112">
        <f>SUMPRODUCT(O13:O43,AC13:AC43)/SUM(AC13:AC43)</f>
        <v>0</v>
      </c>
      <c r="P44" s="102">
        <f>SUMPRODUCT(P13:P43,AC13:AC43)/SUM(AC13:AC43)</f>
        <v>34.50220258827833</v>
      </c>
      <c r="Q44" s="102">
        <f>SUMPRODUCT(Q13:Q43,AC13:AC43)/SUM(AC13:AC43)</f>
        <v>9.583945163410647</v>
      </c>
      <c r="R44" s="102">
        <f>SUMPRODUCT(R13:R43,AC13:AC43)/SUM(AC13:AC43)</f>
        <v>0</v>
      </c>
      <c r="S44" s="102">
        <f>SUMPRODUCT(S13:S43,AC13:AC43)/SUM(AC13:AC43)</f>
        <v>38.23046055825553</v>
      </c>
      <c r="T44" s="110">
        <f>SUMPRODUCT(T13:T43,AC13:AC43)/SUM(AC13:AC43)</f>
        <v>10.6195723772932</v>
      </c>
      <c r="U44" s="25"/>
      <c r="V44" s="26"/>
      <c r="W44" s="82"/>
      <c r="X44" s="82"/>
      <c r="Y44" s="82"/>
      <c r="Z44" s="82"/>
      <c r="AA44" s="142" t="s">
        <v>54</v>
      </c>
      <c r="AB44" s="143"/>
      <c r="AC44" s="37">
        <v>113133.105</v>
      </c>
      <c r="AD44" s="5"/>
      <c r="AE44" s="6"/>
      <c r="AF44" s="3"/>
      <c r="AG44" s="3"/>
      <c r="AH44" s="3"/>
    </row>
    <row r="45" spans="1:29" ht="19.5" customHeight="1" thickBot="1">
      <c r="A45" s="27"/>
      <c r="B45" s="28"/>
      <c r="C45" s="28"/>
      <c r="D45" s="28"/>
      <c r="E45" s="28"/>
      <c r="F45" s="28"/>
      <c r="G45" s="28"/>
      <c r="H45" s="114" t="s">
        <v>3</v>
      </c>
      <c r="I45" s="115"/>
      <c r="J45" s="115"/>
      <c r="K45" s="115"/>
      <c r="L45" s="115"/>
      <c r="M45" s="115"/>
      <c r="N45" s="116"/>
      <c r="O45" s="113"/>
      <c r="P45" s="103"/>
      <c r="Q45" s="103"/>
      <c r="R45" s="103"/>
      <c r="S45" s="103"/>
      <c r="T45" s="111"/>
      <c r="U45" s="25"/>
      <c r="V45" s="28"/>
      <c r="W45" s="28"/>
      <c r="X45" s="28"/>
      <c r="Y45" s="28"/>
      <c r="Z45" s="28"/>
      <c r="AA45" s="28"/>
      <c r="AB45" s="28"/>
      <c r="AC45" s="29"/>
    </row>
    <row r="46" spans="2:8" ht="19.5" customHeight="1">
      <c r="B46" s="138" t="s">
        <v>55</v>
      </c>
      <c r="C46" s="138"/>
      <c r="D46" s="138"/>
      <c r="E46" s="138"/>
      <c r="F46" s="138"/>
      <c r="G46" s="138"/>
      <c r="H46" s="138"/>
    </row>
    <row r="47" spans="1:23" ht="24" customHeight="1">
      <c r="A47" s="10"/>
      <c r="B47" s="9" t="s">
        <v>60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8" t="s">
        <v>59</v>
      </c>
      <c r="O47" s="108"/>
      <c r="P47" s="108"/>
      <c r="Q47" s="11"/>
      <c r="R47" s="11"/>
      <c r="S47" s="11"/>
      <c r="T47" s="10"/>
      <c r="U47" s="98" t="s">
        <v>58</v>
      </c>
      <c r="V47" s="98"/>
      <c r="W47" s="98"/>
    </row>
    <row r="48" spans="1:23" ht="15.75">
      <c r="A48" s="10"/>
      <c r="B48" s="10"/>
      <c r="C48" s="10"/>
      <c r="D48" s="9" t="s">
        <v>5</v>
      </c>
      <c r="E48" s="10"/>
      <c r="F48" s="10"/>
      <c r="G48" s="10"/>
      <c r="H48" s="10"/>
      <c r="I48" s="10"/>
      <c r="J48" s="10"/>
      <c r="K48" s="10"/>
      <c r="L48" s="10"/>
      <c r="M48" s="10"/>
      <c r="N48" s="99" t="s">
        <v>6</v>
      </c>
      <c r="O48" s="99"/>
      <c r="P48" s="99"/>
      <c r="Q48" s="10"/>
      <c r="R48" s="9" t="s">
        <v>7</v>
      </c>
      <c r="S48" s="10"/>
      <c r="T48" s="10"/>
      <c r="U48" s="10"/>
      <c r="V48" s="9" t="s">
        <v>8</v>
      </c>
      <c r="W48" s="10"/>
    </row>
    <row r="49" spans="1:23" ht="24.75" customHeight="1">
      <c r="A49" s="10"/>
      <c r="B49" s="9" t="s">
        <v>47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9" t="s">
        <v>51</v>
      </c>
      <c r="O49" s="109"/>
      <c r="P49" s="109"/>
      <c r="Q49" s="12"/>
      <c r="R49" s="12"/>
      <c r="S49" s="12"/>
      <c r="T49" s="10"/>
      <c r="U49" s="98" t="s">
        <v>58</v>
      </c>
      <c r="V49" s="98"/>
      <c r="W49" s="98"/>
    </row>
    <row r="50" spans="1:23" ht="15.75">
      <c r="A50" s="10"/>
      <c r="B50" s="10"/>
      <c r="C50" s="10"/>
      <c r="D50" s="10"/>
      <c r="E50" s="9" t="s">
        <v>9</v>
      </c>
      <c r="F50" s="10"/>
      <c r="G50" s="10"/>
      <c r="H50" s="10"/>
      <c r="I50" s="10"/>
      <c r="J50" s="10"/>
      <c r="K50" s="10"/>
      <c r="L50" s="10"/>
      <c r="M50" s="10"/>
      <c r="N50" s="99" t="s">
        <v>6</v>
      </c>
      <c r="O50" s="99"/>
      <c r="P50" s="99"/>
      <c r="Q50" s="10"/>
      <c r="R50" s="9" t="s">
        <v>7</v>
      </c>
      <c r="S50" s="10"/>
      <c r="T50" s="10"/>
      <c r="U50" s="10"/>
      <c r="V50" s="9" t="s">
        <v>8</v>
      </c>
      <c r="W50" s="10"/>
    </row>
    <row r="51" spans="1:23" ht="30" customHeight="1">
      <c r="A51" s="10"/>
      <c r="B51" s="9" t="s">
        <v>48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8" t="s">
        <v>52</v>
      </c>
      <c r="O51" s="108"/>
      <c r="P51" s="108"/>
      <c r="Q51" s="12"/>
      <c r="R51" s="12"/>
      <c r="S51" s="12"/>
      <c r="T51" s="10"/>
      <c r="U51" s="98" t="s">
        <v>58</v>
      </c>
      <c r="V51" s="98"/>
      <c r="W51" s="98"/>
    </row>
    <row r="52" spans="1:23" ht="15.75">
      <c r="A52" s="10"/>
      <c r="B52" s="10"/>
      <c r="C52" s="10"/>
      <c r="D52" s="10"/>
      <c r="E52" s="9" t="s">
        <v>17</v>
      </c>
      <c r="F52" s="10"/>
      <c r="G52" s="10"/>
      <c r="H52" s="10"/>
      <c r="I52" s="10"/>
      <c r="J52" s="10"/>
      <c r="K52" s="10"/>
      <c r="L52" s="10"/>
      <c r="M52" s="10"/>
      <c r="N52" s="99" t="s">
        <v>6</v>
      </c>
      <c r="O52" s="99"/>
      <c r="P52" s="99"/>
      <c r="Q52" s="10"/>
      <c r="R52" s="9" t="s">
        <v>7</v>
      </c>
      <c r="S52" s="10"/>
      <c r="T52" s="10"/>
      <c r="U52" s="10"/>
      <c r="V52" s="9" t="s">
        <v>8</v>
      </c>
      <c r="W52" s="10"/>
    </row>
  </sheetData>
  <sheetProtection/>
  <mergeCells count="60">
    <mergeCell ref="A9:A12"/>
    <mergeCell ref="Z9:Z12"/>
    <mergeCell ref="AA9:AA12"/>
    <mergeCell ref="A44:H44"/>
    <mergeCell ref="W11:W12"/>
    <mergeCell ref="B9:M10"/>
    <mergeCell ref="O11:O12"/>
    <mergeCell ref="P11:P12"/>
    <mergeCell ref="Q11:Q12"/>
    <mergeCell ref="R11:R12"/>
    <mergeCell ref="AB9:AB12"/>
    <mergeCell ref="Y9:Y12"/>
    <mergeCell ref="X9:X12"/>
    <mergeCell ref="J11:J12"/>
    <mergeCell ref="K11:K12"/>
    <mergeCell ref="B46:H46"/>
    <mergeCell ref="S11:S12"/>
    <mergeCell ref="N10:N12"/>
    <mergeCell ref="AA44:AB44"/>
    <mergeCell ref="R44:R45"/>
    <mergeCell ref="B11:B12"/>
    <mergeCell ref="C11:C12"/>
    <mergeCell ref="D11:D12"/>
    <mergeCell ref="E11:E12"/>
    <mergeCell ref="F11:F12"/>
    <mergeCell ref="I44:J44"/>
    <mergeCell ref="V11:V12"/>
    <mergeCell ref="N9:W9"/>
    <mergeCell ref="L11:L12"/>
    <mergeCell ref="M11:M12"/>
    <mergeCell ref="I11:I12"/>
    <mergeCell ref="U11:U12"/>
    <mergeCell ref="T44:T45"/>
    <mergeCell ref="O44:O45"/>
    <mergeCell ref="H45:N45"/>
    <mergeCell ref="P44:P45"/>
    <mergeCell ref="G11:G12"/>
    <mergeCell ref="H11:H12"/>
    <mergeCell ref="T11:T12"/>
    <mergeCell ref="L44:M44"/>
    <mergeCell ref="K5:AC5"/>
    <mergeCell ref="K2:AC2"/>
    <mergeCell ref="K3:AC3"/>
    <mergeCell ref="K4:AC4"/>
    <mergeCell ref="N52:P52"/>
    <mergeCell ref="N51:P51"/>
    <mergeCell ref="N49:P49"/>
    <mergeCell ref="N47:P47"/>
    <mergeCell ref="N48:P48"/>
    <mergeCell ref="N50:P50"/>
    <mergeCell ref="U47:W47"/>
    <mergeCell ref="U49:W49"/>
    <mergeCell ref="U51:W51"/>
    <mergeCell ref="K6:AC6"/>
    <mergeCell ref="K7:AC7"/>
    <mergeCell ref="K8:N8"/>
    <mergeCell ref="P8:T8"/>
    <mergeCell ref="Q44:Q45"/>
    <mergeCell ref="AC9:AC12"/>
    <mergeCell ref="S44:S45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Помелов Станислав Анатолиевич</cp:lastModifiedBy>
  <cp:lastPrinted>2016-12-01T12:51:33Z</cp:lastPrinted>
  <dcterms:created xsi:type="dcterms:W3CDTF">2016-10-07T07:24:19Z</dcterms:created>
  <dcterms:modified xsi:type="dcterms:W3CDTF">2016-12-13T07:27:15Z</dcterms:modified>
  <cp:category/>
  <cp:version/>
  <cp:contentType/>
  <cp:contentStatus/>
</cp:coreProperties>
</file>