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2240" windowHeight="7410" activeTab="1"/>
  </bookViews>
  <sheets>
    <sheet name="Паспорт " sheetId="2" r:id="rId1"/>
    <sheet name="Додаток" sheetId="3" r:id="rId2"/>
    <sheet name="Лист1" sheetId="4" r:id="rId3"/>
  </sheets>
  <definedNames>
    <definedName name="_xlnm.Print_Area" localSheetId="1">Додаток!$A$1:$J$53</definedName>
    <definedName name="_xlnm.Print_Area" localSheetId="0">'Паспорт '!$A$1:$X$49</definedName>
  </definedNames>
  <calcPr calcId="145621" calcMode="manual"/>
</workbook>
</file>

<file path=xl/calcChain.xml><?xml version="1.0" encoding="utf-8"?>
<calcChain xmlns="http://schemas.openxmlformats.org/spreadsheetml/2006/main">
  <c r="J11" i="3" l="1"/>
  <c r="J12" i="3"/>
  <c r="L40" i="3" l="1"/>
  <c r="L41" i="3"/>
  <c r="I40" i="3"/>
  <c r="A40" i="3"/>
  <c r="Z40" i="2"/>
  <c r="L39" i="3"/>
  <c r="I39" i="3"/>
  <c r="A39" i="3"/>
  <c r="A41" i="3"/>
  <c r="I41" i="3"/>
  <c r="Z39" i="2"/>
  <c r="A42" i="3" l="1"/>
  <c r="I42" i="3"/>
  <c r="L42" i="3"/>
  <c r="A43" i="3"/>
  <c r="I43" i="3"/>
  <c r="L43" i="3"/>
  <c r="A44" i="3"/>
  <c r="I44" i="3"/>
  <c r="L44" i="3"/>
  <c r="B45" i="3"/>
  <c r="C45" i="3"/>
  <c r="D45" i="3"/>
  <c r="E45" i="3"/>
  <c r="F45" i="3"/>
  <c r="G45" i="3"/>
  <c r="H45" i="3"/>
  <c r="Z30" i="2" l="1"/>
  <c r="Z31" i="2"/>
  <c r="Z32" i="2"/>
  <c r="Z33" i="2"/>
  <c r="Z34" i="2"/>
  <c r="Z35" i="2"/>
  <c r="Z36" i="2"/>
  <c r="Z37" i="2"/>
  <c r="Z38" i="2"/>
  <c r="Z41" i="2"/>
  <c r="Z42" i="2"/>
  <c r="Z43" i="2"/>
  <c r="Z44" i="2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J13" i="3" l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I11" i="3"/>
  <c r="I16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J24" i="3" l="1"/>
  <c r="J25" i="3" s="1"/>
  <c r="J26" i="3" s="1"/>
  <c r="J27" i="3" s="1"/>
  <c r="J28" i="3" s="1"/>
  <c r="J29" i="3" s="1"/>
  <c r="J30" i="3" s="1"/>
  <c r="I45" i="3"/>
  <c r="J31" i="3" l="1"/>
  <c r="J32" i="3" s="1"/>
  <c r="J33" i="3" s="1"/>
  <c r="J34" i="3" s="1"/>
  <c r="J35" i="3" s="1"/>
  <c r="J36" i="3" s="1"/>
  <c r="J37" i="3" s="1"/>
  <c r="J38" i="3" s="1"/>
  <c r="J39" i="3" s="1"/>
  <c r="J40" i="3" s="1"/>
  <c r="J41" i="3" s="1"/>
  <c r="J45" i="3" s="1"/>
  <c r="J42" i="3" l="1"/>
  <c r="J43" i="3" s="1"/>
  <c r="J44" i="3" s="1"/>
</calcChain>
</file>

<file path=xl/sharedStrings.xml><?xml version="1.0" encoding="utf-8"?>
<sst xmlns="http://schemas.openxmlformats.org/spreadsheetml/2006/main" count="429" uniqueCount="170">
  <si>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</si>
  <si>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</si>
  <si>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</si>
  <si>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</si>
  <si>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</si>
  <si>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</si>
  <si>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</si>
  <si>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</si>
  <si>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</si>
  <si>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</si>
  <si>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</si>
  <si>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</si>
  <si>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</si>
  <si>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</si>
  <si>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ПАТ "ХАРКІВГАЗ"</t>
  </si>
  <si>
    <t>Компонентний склад, мол.%</t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</si>
  <si>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</si>
  <si>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</si>
  <si>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</si>
  <si>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</si>
  <si>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</si>
  <si>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</si>
  <si>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</si>
  <si>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</si>
  <si>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</si>
  <si>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</si>
  <si>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</si>
  <si>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</si>
  <si>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</si>
  <si>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</si>
  <si>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</si>
  <si>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</si>
  <si>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</si>
  <si>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</si>
  <si>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</si>
  <si>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</si>
  <si>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</si>
  <si>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</si>
  <si>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</si>
  <si>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</si>
  <si>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</si>
  <si>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</si>
  <si>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</si>
  <si>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</si>
  <si>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</si>
  <si>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</si>
  <si>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</si>
  <si>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</si>
  <si>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</si>
  <si>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</si>
  <si>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</si>
  <si>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</si>
  <si>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</si>
  <si>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</si>
  <si>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Іваньков О.В.</t>
  </si>
  <si>
    <t>Пивовар Є.В.</t>
  </si>
  <si>
    <t>ГРС Панютине</t>
  </si>
  <si>
    <t xml:space="preserve"> ГРС Близнюки, ГРС Браілівка, ГРС Лозова, </t>
  </si>
  <si>
    <t xml:space="preserve"> ГРС Миколаївка, ГРС Панютине, ГРС Смирнівка, ПВВГ Панютине</t>
  </si>
  <si>
    <r>
      <t>Масова концентрація 
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</si>
  <si>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ГРС Браілівка, ГРС Смирнівка, ГРС Близнюки, ГРС Лозова, ГРС Панютине, ГРС Миколаївка, ПВВГ Панютине</t>
  </si>
  <si>
    <t>відс.</t>
  </si>
  <si>
    <t>Завідувач вимірювальної хіміко-аналітичної лабораторії</t>
  </si>
  <si>
    <t>Касьянова С.В.</t>
  </si>
  <si>
    <t>0,0001</t>
  </si>
  <si>
    <t>за період з 01.10.2016 по 31.10.2016</t>
  </si>
  <si>
    <t>Начальник Шебелинського ЛВУМГ</t>
  </si>
  <si>
    <r>
      <t>Теплота згоряння нижча, МДж/м</t>
    </r>
    <r>
      <rPr>
        <vertAlign val="superscript"/>
        <sz val="10"/>
        <rFont val="Calibri"/>
        <family val="2"/>
        <charset val="204"/>
        <scheme val="minor"/>
      </rPr>
      <t>3</t>
    </r>
  </si>
  <si>
    <t>Данные по объекту ГРС Близнецы (осн.) за 10/16.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</si>
  <si>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</si>
  <si>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</si>
  <si>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</si>
  <si>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</si>
  <si>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</si>
  <si>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</si>
  <si>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</si>
  <si>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844,358*</t>
  </si>
  <si>
    <t>2,82*</t>
  </si>
  <si>
    <t>9,45*</t>
  </si>
  <si>
    <t>AB</t>
  </si>
  <si>
    <t>367,967*</t>
  </si>
  <si>
    <t>2,81*</t>
  </si>
  <si>
    <t>7,39*</t>
  </si>
  <si>
    <t>Итого</t>
  </si>
  <si>
    <t>427708,64*</t>
  </si>
  <si>
    <t>387,923*</t>
  </si>
  <si>
    <t>9,22*</t>
  </si>
  <si>
    <t>Данные по объекту ГРС Браиловка (осн.) за 10/16.</t>
  </si>
  <si>
    <t>882,612*</t>
  </si>
  <si>
    <t>3,13*</t>
  </si>
  <si>
    <t>10,48*</t>
  </si>
  <si>
    <t>A</t>
  </si>
  <si>
    <t>1174,250*</t>
  </si>
  <si>
    <t>3,12*</t>
  </si>
  <si>
    <t>5,28*</t>
  </si>
  <si>
    <t>449438,98*</t>
  </si>
  <si>
    <t>673,386*</t>
  </si>
  <si>
    <t>3,14*</t>
  </si>
  <si>
    <t>6,81*</t>
  </si>
  <si>
    <t>Данные по объекту ГРС Лозовая (осн.) за 10/16.</t>
  </si>
  <si>
    <t>2869,598*</t>
  </si>
  <si>
    <t>3,10*</t>
  </si>
  <si>
    <t>7,51*</t>
  </si>
  <si>
    <t>3114398,05*</t>
  </si>
  <si>
    <t>1279,068*</t>
  </si>
  <si>
    <t>3,03*</t>
  </si>
  <si>
    <t>7,38*</t>
  </si>
  <si>
    <t>Данные по объекту ГРС Николаевка (осн.) за 10/16.</t>
  </si>
  <si>
    <t>5369,22*</t>
  </si>
  <si>
    <t>974,174*</t>
  </si>
  <si>
    <t>2,71*</t>
  </si>
  <si>
    <t>8,29*</t>
  </si>
  <si>
    <t>184730,78*</t>
  </si>
  <si>
    <t>1190,288*</t>
  </si>
  <si>
    <t>2,73*</t>
  </si>
  <si>
    <t>8,38*</t>
  </si>
  <si>
    <t>Данные по объекту FL600 (осн.) за 10/16.</t>
  </si>
  <si>
    <t xml:space="preserve"> Vру, м3</t>
  </si>
  <si>
    <t>Данные по объекту ГРС Панютино (осн.) за 10/16.</t>
  </si>
  <si>
    <t>Данные по объекту ГРС Смирновка (осн.) за 10/16.</t>
  </si>
  <si>
    <t>673,610*</t>
  </si>
  <si>
    <t>2,16*</t>
  </si>
  <si>
    <t>3,68*</t>
  </si>
  <si>
    <t>182838,80*</t>
  </si>
  <si>
    <t>441,146*</t>
  </si>
  <si>
    <t>2,17*</t>
  </si>
  <si>
    <t>6,97*</t>
  </si>
  <si>
    <t>Данные по объекту ПЗГ (осн.) за 10/16.</t>
  </si>
  <si>
    <t xml:space="preserve"> Pизб, кгс/см2</t>
  </si>
  <si>
    <t>14,36*</t>
  </si>
  <si>
    <t xml:space="preserve">  C</t>
  </si>
  <si>
    <t>14,23*</t>
  </si>
  <si>
    <t xml:space="preserve"> BC</t>
  </si>
  <si>
    <t>46,50*</t>
  </si>
  <si>
    <t>14,18*</t>
  </si>
  <si>
    <t>14,16*</t>
  </si>
  <si>
    <t>14,11*</t>
  </si>
  <si>
    <t>14,05*</t>
  </si>
  <si>
    <t>13,98*</t>
  </si>
  <si>
    <t>14,01*</t>
  </si>
  <si>
    <t>13,93*</t>
  </si>
  <si>
    <t>A C</t>
  </si>
  <si>
    <t>13,92*</t>
  </si>
  <si>
    <t>13,85*</t>
  </si>
  <si>
    <t>13,73*</t>
  </si>
  <si>
    <t>13,50*</t>
  </si>
  <si>
    <t>13,38*</t>
  </si>
  <si>
    <t>13,31*</t>
  </si>
  <si>
    <t>13,20*</t>
  </si>
  <si>
    <t>13,06*</t>
  </si>
  <si>
    <t>12,82*</t>
  </si>
  <si>
    <t>12,65*</t>
  </si>
  <si>
    <t>12,48*</t>
  </si>
  <si>
    <t>12,59*</t>
  </si>
  <si>
    <t>12,54*</t>
  </si>
  <si>
    <t>12,44*</t>
  </si>
  <si>
    <t>12,33*</t>
  </si>
  <si>
    <t>11,68*</t>
  </si>
  <si>
    <t>11,54*</t>
  </si>
  <si>
    <t>11,43*</t>
  </si>
  <si>
    <t>11,31*</t>
  </si>
  <si>
    <t>11,22*</t>
  </si>
  <si>
    <t>11,16*</t>
  </si>
  <si>
    <t>11,04*</t>
  </si>
  <si>
    <t>489692115,98*</t>
  </si>
  <si>
    <t>44,53*</t>
  </si>
  <si>
    <t>12,97*</t>
  </si>
  <si>
    <t>ПВВГ Панютине*</t>
  </si>
  <si>
    <t>* без врахування власних потреб</t>
  </si>
  <si>
    <t>ШДКРІ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</si>
</sst>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6" fillId="0" borderId="2" xfId="0" applyFont="1" applyBorder="1"/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0" xfId="0" applyFont="1" applyBorder="1"/>
    <xf numFmtId="49" fontId="5" fillId="0" borderId="0" xfId="0" applyNumberFormat="1" applyFont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10" fillId="0" borderId="2" xfId="0" applyFont="1" applyBorder="1"/>
    <xf numFmtId="0" fontId="5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49" fontId="13" fillId="0" borderId="2" xfId="0" applyNumberFormat="1" applyFont="1" applyBorder="1" applyAlignment="1">
      <alignment horizontal="left"/>
    </xf>
    <xf numFmtId="0" fontId="13" fillId="0" borderId="4" xfId="0" applyFont="1" applyBorder="1"/>
    <xf numFmtId="0" fontId="5" fillId="0" borderId="2" xfId="0" applyFont="1" applyBorder="1" applyAlignment="1"/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textRotation="90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8" fillId="0" borderId="0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/>
    <xf numFmtId="0" fontId="22" fillId="0" borderId="0" xfId="0" applyFont="1" applyBorder="1"/>
    <xf numFmtId="0" fontId="24" fillId="0" borderId="0" xfId="0" applyFont="1" applyAlignment="1">
      <alignment vertical="top"/>
    </xf>
    <xf numFmtId="0" fontId="25" fillId="0" borderId="2" xfId="0" applyFont="1" applyBorder="1"/>
    <xf numFmtId="0" fontId="24" fillId="0" borderId="2" xfId="0" applyFont="1" applyBorder="1"/>
    <xf numFmtId="0" fontId="24" fillId="0" borderId="0" xfId="0" applyFont="1" applyBorder="1"/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2" fontId="3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1" fontId="32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textRotation="90" wrapText="1"/>
    </xf>
    <xf numFmtId="0" fontId="2" fillId="0" borderId="0" xfId="0" applyFont="1" applyBorder="1"/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3" fillId="0" borderId="0" xfId="0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/>
    <xf numFmtId="0" fontId="24" fillId="0" borderId="0" xfId="0" applyNumberFormat="1" applyFont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10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9"/>
  <sheetViews>
    <sheetView zoomScaleNormal="100" zoomScaleSheetLayoutView="100" workbookViewId="0">
      <selection activeCell="N7" sqref="N7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5" customWidth="1"/>
    <col min="15" max="15" width="6.85546875" style="108" customWidth="1"/>
    <col min="16" max="16" width="6.85546875" style="42" customWidth="1"/>
    <col min="17" max="17" width="6.85546875" style="5" customWidth="1"/>
    <col min="18" max="18" width="6.85546875" style="42" customWidth="1"/>
    <col min="19" max="19" width="6.85546875" style="5" customWidth="1"/>
    <col min="20" max="21" width="6.5703125" style="20" customWidth="1"/>
    <col min="22" max="22" width="6.5703125" customWidth="1"/>
    <col min="23" max="23" width="6.85546875" customWidth="1"/>
    <col min="24" max="25" width="6.5703125" customWidth="1"/>
    <col min="26" max="26" width="9.140625" style="101"/>
  </cols>
  <sheetData>
    <row r="1" spans="1:26" s="39" customFormat="1" ht="9" customHeight="1" x14ac:dyDescent="0.2">
      <c r="A1" s="39" t="s">
        <v>35</v>
      </c>
      <c r="N1" s="40"/>
      <c r="O1" s="107"/>
      <c r="P1" s="40"/>
      <c r="Q1" s="40"/>
      <c r="R1" s="40"/>
      <c r="S1" s="40"/>
      <c r="T1" s="40"/>
      <c r="U1" s="40"/>
      <c r="Z1" s="100"/>
    </row>
    <row r="2" spans="1:26" s="39" customFormat="1" ht="9" customHeight="1" x14ac:dyDescent="0.2">
      <c r="A2" s="41" t="s">
        <v>36</v>
      </c>
      <c r="N2" s="40"/>
      <c r="O2" s="107"/>
      <c r="P2" s="40"/>
      <c r="Q2" s="40"/>
      <c r="R2" s="40"/>
      <c r="S2" s="40"/>
      <c r="T2" s="40"/>
      <c r="U2" s="40"/>
      <c r="Z2" s="100"/>
    </row>
    <row r="3" spans="1:26" s="39" customFormat="1" ht="9" customHeight="1" x14ac:dyDescent="0.2">
      <c r="A3" s="41"/>
      <c r="N3" s="40"/>
      <c r="O3" s="107"/>
      <c r="P3" s="40"/>
      <c r="Q3" s="40"/>
      <c r="R3" s="40"/>
      <c r="S3" s="40"/>
      <c r="T3" s="40"/>
      <c r="U3" s="40"/>
      <c r="Z3" s="100"/>
    </row>
    <row r="4" spans="1:26" ht="15.75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49" t="s">
        <v>0</v>
      </c>
      <c r="M4" s="50"/>
      <c r="N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6" x14ac:dyDescent="0.25">
      <c r="A5" s="27" t="s">
        <v>1</v>
      </c>
      <c r="B5" s="22"/>
      <c r="C5" s="46" t="s">
        <v>2</v>
      </c>
      <c r="D5" s="28"/>
      <c r="E5" s="28"/>
      <c r="F5" s="28"/>
      <c r="G5" s="22"/>
      <c r="H5" s="23" t="s">
        <v>3</v>
      </c>
      <c r="I5" s="28" t="s">
        <v>14</v>
      </c>
      <c r="J5" s="28"/>
      <c r="K5" s="29"/>
      <c r="L5" s="28"/>
      <c r="M5" s="27" t="s">
        <v>18</v>
      </c>
      <c r="N5" s="22"/>
      <c r="O5" s="109"/>
      <c r="P5" s="30"/>
      <c r="Q5" s="30"/>
      <c r="R5" s="30"/>
      <c r="S5" s="31"/>
      <c r="T5" s="31"/>
      <c r="U5" s="31"/>
      <c r="V5" s="22"/>
      <c r="W5" s="22"/>
      <c r="X5" s="32"/>
      <c r="Y5" s="32"/>
    </row>
    <row r="6" spans="1:26" x14ac:dyDescent="0.25">
      <c r="A6" s="44" t="s">
        <v>60</v>
      </c>
      <c r="B6" s="70"/>
      <c r="C6" s="78"/>
      <c r="D6" s="70"/>
      <c r="E6" s="70"/>
      <c r="F6" s="70"/>
      <c r="G6" s="70"/>
      <c r="H6" s="70"/>
      <c r="I6" s="78"/>
      <c r="J6" s="70"/>
      <c r="K6" s="70"/>
      <c r="L6" s="70"/>
      <c r="M6" s="70"/>
      <c r="N6" s="104"/>
      <c r="O6" s="104"/>
      <c r="P6" s="34"/>
      <c r="Q6" s="34"/>
      <c r="R6" s="34"/>
      <c r="S6" s="34"/>
      <c r="T6" s="34"/>
      <c r="U6" s="34"/>
      <c r="V6" s="28"/>
      <c r="W6" s="28"/>
      <c r="X6" s="28"/>
      <c r="Y6" s="26"/>
    </row>
    <row r="7" spans="1:26" x14ac:dyDescent="0.25">
      <c r="A7" s="35" t="s">
        <v>19</v>
      </c>
      <c r="B7" s="26"/>
      <c r="C7" s="36"/>
      <c r="D7" s="45"/>
      <c r="E7" s="37"/>
      <c r="F7" s="37"/>
      <c r="G7" s="114" t="s">
        <v>65</v>
      </c>
      <c r="I7" s="36"/>
      <c r="J7" s="26"/>
      <c r="K7" s="26"/>
      <c r="L7" s="26"/>
      <c r="M7" s="26"/>
      <c r="N7" s="38"/>
      <c r="O7" s="110"/>
      <c r="P7" s="38"/>
      <c r="Q7" s="38"/>
      <c r="R7" s="38"/>
      <c r="S7" s="38"/>
      <c r="T7" s="38"/>
      <c r="U7" s="38"/>
      <c r="V7" s="26"/>
      <c r="W7" s="26"/>
      <c r="X7" s="26"/>
      <c r="Y7" s="26"/>
    </row>
    <row r="8" spans="1:26" ht="9" customHeight="1" x14ac:dyDescent="0.25">
      <c r="A8" s="2"/>
      <c r="C8" s="3"/>
      <c r="I8" s="3"/>
      <c r="N8" s="21"/>
      <c r="Q8" s="21"/>
      <c r="S8" s="21"/>
      <c r="T8" s="21"/>
      <c r="U8" s="21"/>
    </row>
    <row r="9" spans="1:26" ht="15.75" customHeight="1" x14ac:dyDescent="0.25">
      <c r="A9" s="122" t="s">
        <v>4</v>
      </c>
      <c r="B9" s="120" t="s">
        <v>15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16" t="s">
        <v>20</v>
      </c>
      <c r="O9" s="116"/>
      <c r="P9" s="116"/>
      <c r="Q9" s="117"/>
      <c r="R9" s="117"/>
      <c r="S9" s="117"/>
      <c r="T9" s="118" t="s">
        <v>21</v>
      </c>
      <c r="U9" s="118" t="s">
        <v>22</v>
      </c>
      <c r="V9" s="118" t="s">
        <v>39</v>
      </c>
      <c r="W9" s="118" t="s">
        <v>59</v>
      </c>
      <c r="X9" s="118" t="s">
        <v>5</v>
      </c>
      <c r="Y9" s="96"/>
    </row>
    <row r="10" spans="1:26" ht="103.5" customHeight="1" x14ac:dyDescent="0.25">
      <c r="A10" s="119"/>
      <c r="B10" s="25" t="s">
        <v>23</v>
      </c>
      <c r="C10" s="25" t="s">
        <v>24</v>
      </c>
      <c r="D10" s="25" t="s">
        <v>25</v>
      </c>
      <c r="E10" s="25" t="s">
        <v>26</v>
      </c>
      <c r="F10" s="25" t="s">
        <v>27</v>
      </c>
      <c r="G10" s="25" t="s">
        <v>28</v>
      </c>
      <c r="H10" s="25" t="s">
        <v>29</v>
      </c>
      <c r="I10" s="25" t="s">
        <v>30</v>
      </c>
      <c r="J10" s="25" t="s">
        <v>31</v>
      </c>
      <c r="K10" s="25" t="s">
        <v>32</v>
      </c>
      <c r="L10" s="25" t="s">
        <v>33</v>
      </c>
      <c r="M10" s="25" t="s">
        <v>34</v>
      </c>
      <c r="N10" s="25" t="s">
        <v>13</v>
      </c>
      <c r="O10" s="105" t="s">
        <v>67</v>
      </c>
      <c r="P10" s="43" t="s">
        <v>37</v>
      </c>
      <c r="Q10" s="25" t="s">
        <v>16</v>
      </c>
      <c r="R10" s="43" t="s">
        <v>38</v>
      </c>
      <c r="S10" s="25" t="s">
        <v>17</v>
      </c>
      <c r="T10" s="121"/>
      <c r="U10" s="121"/>
      <c r="V10" s="119"/>
      <c r="W10" s="119"/>
      <c r="X10" s="119"/>
      <c r="Y10" s="97"/>
    </row>
    <row r="11" spans="1:26" x14ac:dyDescent="0.25">
      <c r="A11" s="91">
        <v>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11"/>
      <c r="P11" s="86"/>
      <c r="Q11" s="48"/>
      <c r="R11" s="86"/>
      <c r="S11" s="48"/>
      <c r="T11" s="87"/>
      <c r="U11" s="88"/>
      <c r="V11" s="24"/>
      <c r="W11" s="85"/>
      <c r="X11" s="47"/>
      <c r="Y11" s="98"/>
      <c r="Z11" s="102">
        <f>SUM(B11:M11)</f>
        <v>0</v>
      </c>
    </row>
    <row r="12" spans="1:26" x14ac:dyDescent="0.25">
      <c r="A12" s="91">
        <v>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11"/>
      <c r="P12" s="86"/>
      <c r="Q12" s="48"/>
      <c r="R12" s="86"/>
      <c r="S12" s="48"/>
      <c r="T12" s="87"/>
      <c r="U12" s="89"/>
      <c r="V12" s="19"/>
      <c r="W12" s="85"/>
      <c r="X12" s="47"/>
      <c r="Y12" s="98"/>
      <c r="Z12" s="102">
        <f t="shared" ref="Z12:Z44" si="0">SUM(B12:M12)</f>
        <v>0</v>
      </c>
    </row>
    <row r="13" spans="1:26" x14ac:dyDescent="0.25">
      <c r="A13" s="91">
        <v>3</v>
      </c>
      <c r="B13" s="85">
        <v>95.375200000000007</v>
      </c>
      <c r="C13" s="85">
        <v>2.5236000000000001</v>
      </c>
      <c r="D13" s="85">
        <v>0.82379999999999998</v>
      </c>
      <c r="E13" s="85">
        <v>0.13239999999999999</v>
      </c>
      <c r="F13" s="85">
        <v>0.1363</v>
      </c>
      <c r="G13" s="85">
        <v>1.6999999999999999E-3</v>
      </c>
      <c r="H13" s="85">
        <v>2.7900000000000001E-2</v>
      </c>
      <c r="I13" s="85">
        <v>2.23E-2</v>
      </c>
      <c r="J13" s="85">
        <v>2.3900000000000001E-2</v>
      </c>
      <c r="K13" s="85">
        <v>7.9000000000000008E-3</v>
      </c>
      <c r="L13" s="85">
        <v>0.70199999999999996</v>
      </c>
      <c r="M13" s="85">
        <v>0.22289999999999999</v>
      </c>
      <c r="N13" s="85">
        <v>0.70550000000000002</v>
      </c>
      <c r="O13" s="111">
        <v>34.498199999999997</v>
      </c>
      <c r="P13" s="86">
        <v>8240</v>
      </c>
      <c r="Q13" s="48">
        <v>38.228400000000001</v>
      </c>
      <c r="R13" s="86">
        <v>9131</v>
      </c>
      <c r="S13" s="48">
        <v>49.950600000000001</v>
      </c>
      <c r="T13" s="87">
        <v>-20.5</v>
      </c>
      <c r="U13" s="89">
        <v>-13.5</v>
      </c>
      <c r="V13" s="19"/>
      <c r="W13" s="85"/>
      <c r="X13" s="47"/>
      <c r="Y13" s="98"/>
      <c r="Z13" s="102">
        <f t="shared" si="0"/>
        <v>99.999900000000025</v>
      </c>
    </row>
    <row r="14" spans="1:26" x14ac:dyDescent="0.25">
      <c r="A14" s="91">
        <v>4</v>
      </c>
      <c r="B14" s="85">
        <v>95.295599999999993</v>
      </c>
      <c r="C14" s="85">
        <v>2.5800999999999998</v>
      </c>
      <c r="D14" s="85">
        <v>0.83</v>
      </c>
      <c r="E14" s="85">
        <v>0.13819999999999999</v>
      </c>
      <c r="F14" s="85">
        <v>0.13919999999999999</v>
      </c>
      <c r="G14" s="85">
        <v>1.8E-3</v>
      </c>
      <c r="H14" s="85">
        <v>2.9399999999999999E-2</v>
      </c>
      <c r="I14" s="85">
        <v>2.1600000000000001E-2</v>
      </c>
      <c r="J14" s="85">
        <v>2.46E-2</v>
      </c>
      <c r="K14" s="85">
        <v>7.1000000000000004E-3</v>
      </c>
      <c r="L14" s="85">
        <v>0.71379999999999999</v>
      </c>
      <c r="M14" s="85">
        <v>0.21870000000000001</v>
      </c>
      <c r="N14" s="85">
        <v>0.70609999999999995</v>
      </c>
      <c r="O14" s="111">
        <v>34.522399999999998</v>
      </c>
      <c r="P14" s="86">
        <v>8246</v>
      </c>
      <c r="Q14" s="48">
        <v>38.254300000000001</v>
      </c>
      <c r="R14" s="86">
        <v>9137</v>
      </c>
      <c r="S14" s="48">
        <v>49.963000000000001</v>
      </c>
      <c r="T14" s="87">
        <v>-21</v>
      </c>
      <c r="U14" s="89">
        <v>-14</v>
      </c>
      <c r="V14" s="19"/>
      <c r="W14" s="85"/>
      <c r="X14" s="47"/>
      <c r="Y14" s="98"/>
      <c r="Z14" s="102">
        <f t="shared" si="0"/>
        <v>100.0001</v>
      </c>
    </row>
    <row r="15" spans="1:26" x14ac:dyDescent="0.25">
      <c r="A15" s="91">
        <v>5</v>
      </c>
      <c r="B15" s="85">
        <v>95.311400000000006</v>
      </c>
      <c r="C15" s="85">
        <v>2.5697000000000001</v>
      </c>
      <c r="D15" s="85">
        <v>0.82569999999999999</v>
      </c>
      <c r="E15" s="85">
        <v>0.13669999999999999</v>
      </c>
      <c r="F15" s="85">
        <v>0.13769999999999999</v>
      </c>
      <c r="G15" s="85">
        <v>1.8E-3</v>
      </c>
      <c r="H15" s="85">
        <v>2.8899999999999999E-2</v>
      </c>
      <c r="I15" s="85">
        <v>2.1100000000000001E-2</v>
      </c>
      <c r="J15" s="85">
        <v>2.4299999999999999E-2</v>
      </c>
      <c r="K15" s="85">
        <v>7.3000000000000001E-3</v>
      </c>
      <c r="L15" s="85">
        <v>0.71699999999999997</v>
      </c>
      <c r="M15" s="85">
        <v>0.21840000000000001</v>
      </c>
      <c r="N15" s="85">
        <v>0.70589999999999997</v>
      </c>
      <c r="O15" s="111">
        <v>34.512700000000002</v>
      </c>
      <c r="P15" s="86">
        <v>8243</v>
      </c>
      <c r="Q15" s="48">
        <v>38.243899999999996</v>
      </c>
      <c r="R15" s="86">
        <v>9134</v>
      </c>
      <c r="S15" s="48">
        <v>49.955800000000004</v>
      </c>
      <c r="T15" s="87">
        <v>-21.2</v>
      </c>
      <c r="U15" s="89">
        <v>-13.2</v>
      </c>
      <c r="V15" s="47" t="s">
        <v>64</v>
      </c>
      <c r="W15" s="85">
        <v>8.9999999999999998E-4</v>
      </c>
      <c r="X15" s="47"/>
      <c r="Y15" s="98"/>
      <c r="Z15" s="102">
        <f t="shared" si="0"/>
        <v>100</v>
      </c>
    </row>
    <row r="16" spans="1:26" x14ac:dyDescent="0.25">
      <c r="A16" s="91">
        <v>6</v>
      </c>
      <c r="B16" s="85">
        <v>95.328000000000003</v>
      </c>
      <c r="C16" s="85">
        <v>2.5596999999999999</v>
      </c>
      <c r="D16" s="85">
        <v>0.82050000000000001</v>
      </c>
      <c r="E16" s="85">
        <v>0.1348</v>
      </c>
      <c r="F16" s="85">
        <v>0.1358</v>
      </c>
      <c r="G16" s="85">
        <v>1.8E-3</v>
      </c>
      <c r="H16" s="85">
        <v>2.8500000000000001E-2</v>
      </c>
      <c r="I16" s="85">
        <v>2.1000000000000001E-2</v>
      </c>
      <c r="J16" s="85">
        <v>2.4899999999999999E-2</v>
      </c>
      <c r="K16" s="85">
        <v>8.2000000000000007E-3</v>
      </c>
      <c r="L16" s="85">
        <v>0.71799999999999997</v>
      </c>
      <c r="M16" s="85">
        <v>0.21870000000000001</v>
      </c>
      <c r="N16" s="85">
        <v>0.70569999999999999</v>
      </c>
      <c r="O16" s="111">
        <v>34.504100000000001</v>
      </c>
      <c r="P16" s="86">
        <v>8241</v>
      </c>
      <c r="Q16" s="48">
        <v>38.2346</v>
      </c>
      <c r="R16" s="86">
        <v>9132</v>
      </c>
      <c r="S16" s="48">
        <v>49.949599999999997</v>
      </c>
      <c r="T16" s="87">
        <v>-21.5</v>
      </c>
      <c r="U16" s="89">
        <v>-13.9</v>
      </c>
      <c r="V16" s="19"/>
      <c r="W16" s="87"/>
      <c r="X16" s="47"/>
      <c r="Y16" s="98"/>
      <c r="Z16" s="102">
        <f t="shared" si="0"/>
        <v>99.999900000000011</v>
      </c>
    </row>
    <row r="17" spans="1:42" x14ac:dyDescent="0.25">
      <c r="A17" s="91">
        <v>7</v>
      </c>
      <c r="B17" s="85">
        <v>95.355800000000002</v>
      </c>
      <c r="C17" s="85">
        <v>2.5552999999999999</v>
      </c>
      <c r="D17" s="85">
        <v>0.81469999999999998</v>
      </c>
      <c r="E17" s="85">
        <v>0.1331</v>
      </c>
      <c r="F17" s="85">
        <v>0.1333</v>
      </c>
      <c r="G17" s="85">
        <v>1.8E-3</v>
      </c>
      <c r="H17" s="85">
        <v>2.75E-2</v>
      </c>
      <c r="I17" s="85">
        <v>2.01E-2</v>
      </c>
      <c r="J17" s="85">
        <v>2.2700000000000001E-2</v>
      </c>
      <c r="K17" s="85">
        <v>6.8999999999999999E-3</v>
      </c>
      <c r="L17" s="85">
        <v>0.71250000000000002</v>
      </c>
      <c r="M17" s="85">
        <v>0.21629999999999999</v>
      </c>
      <c r="N17" s="85">
        <v>0.70540000000000003</v>
      </c>
      <c r="O17" s="111">
        <v>34.494799999999998</v>
      </c>
      <c r="P17" s="86">
        <v>8239</v>
      </c>
      <c r="Q17" s="48">
        <v>38.224800000000002</v>
      </c>
      <c r="R17" s="86">
        <v>9130</v>
      </c>
      <c r="S17" s="48">
        <v>49.948900000000002</v>
      </c>
      <c r="T17" s="87">
        <v>-21.1</v>
      </c>
      <c r="U17" s="89">
        <v>-14</v>
      </c>
      <c r="V17" s="19"/>
      <c r="W17" s="85"/>
      <c r="X17" s="19"/>
      <c r="Y17" s="99"/>
      <c r="Z17" s="102">
        <f t="shared" si="0"/>
        <v>100.00000000000003</v>
      </c>
    </row>
    <row r="18" spans="1:42" x14ac:dyDescent="0.25">
      <c r="A18" s="91">
        <v>8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11"/>
      <c r="P18" s="86"/>
      <c r="Q18" s="48"/>
      <c r="R18" s="86"/>
      <c r="S18" s="48"/>
      <c r="T18" s="87"/>
      <c r="U18" s="89"/>
      <c r="V18" s="19"/>
      <c r="W18" s="85"/>
      <c r="X18" s="47"/>
      <c r="Y18" s="98"/>
      <c r="Z18" s="102">
        <f t="shared" si="0"/>
        <v>0</v>
      </c>
    </row>
    <row r="19" spans="1:42" x14ac:dyDescent="0.25">
      <c r="A19" s="91">
        <v>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11"/>
      <c r="P19" s="86"/>
      <c r="Q19" s="48"/>
      <c r="R19" s="86"/>
      <c r="S19" s="48"/>
      <c r="T19" s="87"/>
      <c r="U19" s="89"/>
      <c r="V19" s="19"/>
      <c r="W19" s="85"/>
      <c r="X19" s="47"/>
      <c r="Y19" s="98"/>
      <c r="Z19" s="102">
        <f t="shared" si="0"/>
        <v>0</v>
      </c>
    </row>
    <row r="20" spans="1:42" x14ac:dyDescent="0.25">
      <c r="A20" s="91">
        <v>10</v>
      </c>
      <c r="B20" s="85">
        <v>95.374899999999997</v>
      </c>
      <c r="C20" s="85">
        <v>2.5341999999999998</v>
      </c>
      <c r="D20" s="85">
        <v>0.81440000000000001</v>
      </c>
      <c r="E20" s="85">
        <v>0.13300000000000001</v>
      </c>
      <c r="F20" s="85">
        <v>0.1338</v>
      </c>
      <c r="G20" s="85">
        <v>1.8E-3</v>
      </c>
      <c r="H20" s="85">
        <v>2.7400000000000001E-2</v>
      </c>
      <c r="I20" s="85">
        <v>0.02</v>
      </c>
      <c r="J20" s="85">
        <v>2.2599999999999999E-2</v>
      </c>
      <c r="K20" s="85">
        <v>6.8999999999999999E-3</v>
      </c>
      <c r="L20" s="85">
        <v>0.71550000000000002</v>
      </c>
      <c r="M20" s="85">
        <v>0.2155</v>
      </c>
      <c r="N20" s="85">
        <v>0.70530000000000004</v>
      </c>
      <c r="O20" s="111">
        <v>34.488399999999999</v>
      </c>
      <c r="P20" s="86">
        <v>8237</v>
      </c>
      <c r="Q20" s="48">
        <v>38.2179</v>
      </c>
      <c r="R20" s="86">
        <v>9128</v>
      </c>
      <c r="S20" s="48">
        <v>49.944200000000002</v>
      </c>
      <c r="T20" s="87">
        <v>-22.2</v>
      </c>
      <c r="U20" s="89">
        <v>-15.7</v>
      </c>
      <c r="V20" s="19"/>
      <c r="W20" s="87"/>
      <c r="X20" s="47" t="s">
        <v>61</v>
      </c>
      <c r="Y20" s="98"/>
      <c r="Z20" s="102">
        <f t="shared" si="0"/>
        <v>100</v>
      </c>
    </row>
    <row r="21" spans="1:42" x14ac:dyDescent="0.25">
      <c r="A21" s="91">
        <v>11</v>
      </c>
      <c r="B21" s="85">
        <v>95.349199999999996</v>
      </c>
      <c r="C21" s="85">
        <v>2.5436000000000001</v>
      </c>
      <c r="D21" s="85">
        <v>0.81830000000000003</v>
      </c>
      <c r="E21" s="85">
        <v>0.13420000000000001</v>
      </c>
      <c r="F21" s="85">
        <v>0.13519999999999999</v>
      </c>
      <c r="G21" s="85">
        <v>1.8E-3</v>
      </c>
      <c r="H21" s="85">
        <v>2.7799999999999998E-2</v>
      </c>
      <c r="I21" s="85">
        <v>2.0400000000000001E-2</v>
      </c>
      <c r="J21" s="85">
        <v>2.5000000000000001E-2</v>
      </c>
      <c r="K21" s="85">
        <v>7.0000000000000001E-3</v>
      </c>
      <c r="L21" s="85">
        <v>0.7198</v>
      </c>
      <c r="M21" s="85">
        <v>0.21759999999999999</v>
      </c>
      <c r="N21" s="85">
        <v>0.7056</v>
      </c>
      <c r="O21" s="111">
        <v>34.4968</v>
      </c>
      <c r="P21" s="86">
        <v>8239</v>
      </c>
      <c r="Q21" s="48">
        <v>38.226799999999997</v>
      </c>
      <c r="R21" s="86">
        <v>9130</v>
      </c>
      <c r="S21" s="48">
        <v>49.945700000000002</v>
      </c>
      <c r="T21" s="87">
        <v>-22.5</v>
      </c>
      <c r="U21" s="89">
        <v>-15.2</v>
      </c>
      <c r="V21" s="19"/>
      <c r="W21" s="85"/>
      <c r="X21" s="47"/>
      <c r="Y21" s="98"/>
      <c r="Z21" s="102">
        <f t="shared" si="0"/>
        <v>99.999900000000011</v>
      </c>
    </row>
    <row r="22" spans="1:42" x14ac:dyDescent="0.25">
      <c r="A22" s="91">
        <v>12</v>
      </c>
      <c r="B22" s="85">
        <v>95.471800000000002</v>
      </c>
      <c r="C22" s="85">
        <v>2.4666000000000001</v>
      </c>
      <c r="D22" s="85">
        <v>0.79100000000000004</v>
      </c>
      <c r="E22" s="85">
        <v>0.12889999999999999</v>
      </c>
      <c r="F22" s="85">
        <v>0.12970000000000001</v>
      </c>
      <c r="G22" s="85">
        <v>1.8E-3</v>
      </c>
      <c r="H22" s="85">
        <v>2.6499999999999999E-2</v>
      </c>
      <c r="I22" s="85">
        <v>1.95E-2</v>
      </c>
      <c r="J22" s="85">
        <v>2.2599999999999999E-2</v>
      </c>
      <c r="K22" s="85">
        <v>7.3000000000000001E-3</v>
      </c>
      <c r="L22" s="85">
        <v>0.72330000000000005</v>
      </c>
      <c r="M22" s="85">
        <v>0.21099999999999999</v>
      </c>
      <c r="N22" s="85">
        <v>0.70440000000000003</v>
      </c>
      <c r="O22" s="111">
        <v>34.449399999999997</v>
      </c>
      <c r="P22" s="86">
        <v>8228</v>
      </c>
      <c r="Q22" s="48">
        <v>38.176099999999998</v>
      </c>
      <c r="R22" s="86">
        <v>9118</v>
      </c>
      <c r="S22" s="48">
        <v>49.92</v>
      </c>
      <c r="T22" s="87">
        <v>-22.1</v>
      </c>
      <c r="U22" s="89">
        <v>-14.6</v>
      </c>
      <c r="V22" s="19"/>
      <c r="W22" s="85"/>
      <c r="X22" s="47"/>
      <c r="Y22" s="98"/>
      <c r="Z22" s="102">
        <f t="shared" si="0"/>
        <v>99.999999999999986</v>
      </c>
    </row>
    <row r="23" spans="1:42" x14ac:dyDescent="0.25">
      <c r="A23" s="91">
        <v>13</v>
      </c>
      <c r="B23" s="85">
        <v>95.499600000000001</v>
      </c>
      <c r="C23" s="85">
        <v>2.4436</v>
      </c>
      <c r="D23" s="85">
        <v>0.78380000000000005</v>
      </c>
      <c r="E23" s="85">
        <v>0.12770000000000001</v>
      </c>
      <c r="F23" s="85">
        <v>0.1283</v>
      </c>
      <c r="G23" s="85">
        <v>1.8E-3</v>
      </c>
      <c r="H23" s="85">
        <v>2.6100000000000002E-2</v>
      </c>
      <c r="I23" s="85">
        <v>1.9E-2</v>
      </c>
      <c r="J23" s="85">
        <v>2.2100000000000002E-2</v>
      </c>
      <c r="K23" s="85">
        <v>9.1999999999999998E-3</v>
      </c>
      <c r="L23" s="85">
        <v>0.73240000000000005</v>
      </c>
      <c r="M23" s="85">
        <v>0.20660000000000001</v>
      </c>
      <c r="N23" s="85">
        <v>0.70409999999999995</v>
      </c>
      <c r="O23" s="111">
        <v>34.433900000000001</v>
      </c>
      <c r="P23" s="86">
        <v>8224</v>
      </c>
      <c r="Q23" s="48">
        <v>38.159399999999998</v>
      </c>
      <c r="R23" s="86">
        <v>9114</v>
      </c>
      <c r="S23" s="48">
        <v>49.908700000000003</v>
      </c>
      <c r="T23" s="87">
        <v>-22.4</v>
      </c>
      <c r="U23" s="89">
        <v>-14.8</v>
      </c>
      <c r="V23" s="19"/>
      <c r="W23" s="85"/>
      <c r="X23" s="47"/>
      <c r="Y23" s="98"/>
      <c r="Z23" s="102">
        <f t="shared" si="0"/>
        <v>100.00020000000001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91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11"/>
      <c r="P24" s="86"/>
      <c r="Q24" s="48"/>
      <c r="R24" s="86"/>
      <c r="S24" s="48"/>
      <c r="T24" s="87"/>
      <c r="U24" s="89"/>
      <c r="V24" s="19"/>
      <c r="W24" s="87"/>
      <c r="X24" s="19"/>
      <c r="Y24" s="99"/>
      <c r="Z24" s="102">
        <f t="shared" si="0"/>
        <v>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91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11"/>
      <c r="P25" s="86"/>
      <c r="Q25" s="48"/>
      <c r="R25" s="86"/>
      <c r="S25" s="48"/>
      <c r="T25" s="87"/>
      <c r="U25" s="89"/>
      <c r="V25" s="19"/>
      <c r="W25" s="85"/>
      <c r="X25" s="47"/>
      <c r="Y25" s="98"/>
      <c r="Z25" s="102">
        <f t="shared" si="0"/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8"/>
      <c r="AK25" s="7"/>
      <c r="AL25" s="17"/>
      <c r="AM25" s="17"/>
      <c r="AN25" s="9"/>
      <c r="AO25" s="9"/>
      <c r="AP25" s="9"/>
    </row>
    <row r="26" spans="1:42" x14ac:dyDescent="0.25">
      <c r="A26" s="91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11"/>
      <c r="P26" s="86"/>
      <c r="Q26" s="48"/>
      <c r="R26" s="86"/>
      <c r="S26" s="48"/>
      <c r="T26" s="87"/>
      <c r="U26" s="89"/>
      <c r="V26" s="19"/>
      <c r="W26" s="85"/>
      <c r="X26" s="47"/>
      <c r="Y26" s="98"/>
      <c r="Z26" s="102">
        <f t="shared" si="0"/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7"/>
      <c r="AL26" s="17"/>
      <c r="AM26" s="17"/>
      <c r="AN26" s="9"/>
      <c r="AO26" s="9"/>
      <c r="AP26" s="9"/>
    </row>
    <row r="27" spans="1:42" x14ac:dyDescent="0.25">
      <c r="A27" s="91">
        <v>17</v>
      </c>
      <c r="B27" s="85">
        <v>90.338700000000003</v>
      </c>
      <c r="C27" s="85">
        <v>6.2925000000000004</v>
      </c>
      <c r="D27" s="85">
        <v>1.4402999999999999</v>
      </c>
      <c r="E27" s="85">
        <v>0.10979999999999999</v>
      </c>
      <c r="F27" s="85">
        <v>0.12429999999999999</v>
      </c>
      <c r="G27" s="85">
        <v>1.1999999999999999E-3</v>
      </c>
      <c r="H27" s="85">
        <v>2.3400000000000001E-2</v>
      </c>
      <c r="I27" s="85">
        <v>1.7399999999999999E-2</v>
      </c>
      <c r="J27" s="85">
        <v>2.2800000000000001E-2</v>
      </c>
      <c r="K27" s="85">
        <v>8.8999999999999999E-3</v>
      </c>
      <c r="L27" s="85">
        <v>1.4168000000000001</v>
      </c>
      <c r="M27" s="85">
        <v>0.20380000000000001</v>
      </c>
      <c r="N27" s="85">
        <v>0.73729999999999996</v>
      </c>
      <c r="O27" s="111">
        <v>35.535200000000003</v>
      </c>
      <c r="P27" s="86">
        <v>8487</v>
      </c>
      <c r="Q27" s="48">
        <v>39.329599999999999</v>
      </c>
      <c r="R27" s="86">
        <v>9394</v>
      </c>
      <c r="S27" s="48">
        <v>50.267400000000002</v>
      </c>
      <c r="T27" s="87">
        <v>-24.5</v>
      </c>
      <c r="U27" s="89">
        <v>-17.399999999999999</v>
      </c>
      <c r="V27" s="19"/>
      <c r="W27" s="85"/>
      <c r="X27" s="47"/>
      <c r="Y27" s="98"/>
      <c r="Z27" s="102">
        <f t="shared" si="0"/>
        <v>99.999899999999997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91">
        <v>18</v>
      </c>
      <c r="B28" s="85">
        <v>95.820400000000006</v>
      </c>
      <c r="C28" s="85">
        <v>2.2391000000000001</v>
      </c>
      <c r="D28" s="85">
        <v>0.72409999999999997</v>
      </c>
      <c r="E28" s="85">
        <v>0.1195</v>
      </c>
      <c r="F28" s="85">
        <v>0.1198</v>
      </c>
      <c r="G28" s="85">
        <v>1.6999999999999999E-3</v>
      </c>
      <c r="H28" s="85">
        <v>2.4299999999999999E-2</v>
      </c>
      <c r="I28" s="85">
        <v>1.78E-2</v>
      </c>
      <c r="J28" s="85">
        <v>2.12E-2</v>
      </c>
      <c r="K28" s="85">
        <v>7.0000000000000001E-3</v>
      </c>
      <c r="L28" s="85">
        <v>0.71789999999999998</v>
      </c>
      <c r="M28" s="85">
        <v>0.18709999999999999</v>
      </c>
      <c r="N28" s="85">
        <v>0.70150000000000001</v>
      </c>
      <c r="O28" s="111">
        <v>34.344099999999997</v>
      </c>
      <c r="P28" s="86">
        <v>8203</v>
      </c>
      <c r="Q28" s="48">
        <v>38.063699999999997</v>
      </c>
      <c r="R28" s="86">
        <v>9091</v>
      </c>
      <c r="S28" s="48">
        <v>49.875900000000001</v>
      </c>
      <c r="T28" s="87">
        <v>-24.3</v>
      </c>
      <c r="U28" s="89">
        <v>-16.7</v>
      </c>
      <c r="V28" s="19"/>
      <c r="W28" s="87"/>
      <c r="X28" s="47"/>
      <c r="Y28" s="98"/>
      <c r="Z28" s="102">
        <f t="shared" si="0"/>
        <v>99.999899999999997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91">
        <v>19</v>
      </c>
      <c r="B29" s="85">
        <v>95.622100000000003</v>
      </c>
      <c r="C29" s="85">
        <v>2.3792</v>
      </c>
      <c r="D29" s="85">
        <v>0.75900000000000001</v>
      </c>
      <c r="E29" s="85">
        <v>0.1242</v>
      </c>
      <c r="F29" s="85">
        <v>0.1245</v>
      </c>
      <c r="G29" s="85">
        <v>1.6999999999999999E-3</v>
      </c>
      <c r="H29" s="85">
        <v>2.5399999999999999E-2</v>
      </c>
      <c r="I29" s="85">
        <v>1.8599999999999998E-2</v>
      </c>
      <c r="J29" s="85">
        <v>2.0799999999999999E-2</v>
      </c>
      <c r="K29" s="85">
        <v>7.1000000000000004E-3</v>
      </c>
      <c r="L29" s="85">
        <v>0.7167</v>
      </c>
      <c r="M29" s="85">
        <v>0.20069999999999999</v>
      </c>
      <c r="N29" s="85">
        <v>0.70309999999999995</v>
      </c>
      <c r="O29" s="111">
        <v>34.403500000000001</v>
      </c>
      <c r="P29" s="86">
        <v>8217</v>
      </c>
      <c r="Q29" s="48">
        <v>38.127200000000002</v>
      </c>
      <c r="R29" s="86">
        <v>9107</v>
      </c>
      <c r="S29" s="48">
        <v>49.902799999999999</v>
      </c>
      <c r="T29" s="87">
        <v>-23.7</v>
      </c>
      <c r="U29" s="89">
        <v>-16.399999999999999</v>
      </c>
      <c r="V29" s="47"/>
      <c r="W29" s="85"/>
      <c r="X29" s="47"/>
      <c r="Y29" s="98"/>
      <c r="Z29" s="102">
        <f t="shared" si="0"/>
        <v>100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91">
        <v>20</v>
      </c>
      <c r="B30" s="85">
        <v>95.665000000000006</v>
      </c>
      <c r="C30" s="85">
        <v>2.3605999999999998</v>
      </c>
      <c r="D30" s="85">
        <v>0.74760000000000004</v>
      </c>
      <c r="E30" s="85">
        <v>0.122</v>
      </c>
      <c r="F30" s="85">
        <v>0.1216</v>
      </c>
      <c r="G30" s="85">
        <v>1.6999999999999999E-3</v>
      </c>
      <c r="H30" s="85">
        <v>2.4400000000000002E-2</v>
      </c>
      <c r="I30" s="85">
        <v>1.77E-2</v>
      </c>
      <c r="J30" s="85">
        <v>1.89E-2</v>
      </c>
      <c r="K30" s="85">
        <v>7.4999999999999997E-3</v>
      </c>
      <c r="L30" s="85">
        <v>0.71640000000000004</v>
      </c>
      <c r="M30" s="85">
        <v>0.1966</v>
      </c>
      <c r="N30" s="85">
        <v>0.7026</v>
      </c>
      <c r="O30" s="111">
        <v>34.385599999999997</v>
      </c>
      <c r="P30" s="86">
        <v>8213</v>
      </c>
      <c r="Q30" s="48">
        <v>38.107999999999997</v>
      </c>
      <c r="R30" s="86">
        <v>9102</v>
      </c>
      <c r="S30" s="48">
        <v>49.894799999999996</v>
      </c>
      <c r="T30" s="87">
        <v>-23.4</v>
      </c>
      <c r="U30" s="89">
        <v>-16.8</v>
      </c>
      <c r="V30" s="47" t="s">
        <v>64</v>
      </c>
      <c r="W30" s="91">
        <v>1.1000000000000001E-3</v>
      </c>
      <c r="X30" s="19"/>
      <c r="Y30" s="99"/>
      <c r="Z30" s="102">
        <f t="shared" si="0"/>
        <v>100.00000000000001</v>
      </c>
    </row>
    <row r="31" spans="1:42" x14ac:dyDescent="0.25">
      <c r="A31" s="91">
        <v>21</v>
      </c>
      <c r="B31" s="85">
        <v>95.639499999999998</v>
      </c>
      <c r="C31" s="85">
        <v>2.3721000000000001</v>
      </c>
      <c r="D31" s="85">
        <v>0.75329999999999997</v>
      </c>
      <c r="E31" s="85">
        <v>0.1234</v>
      </c>
      <c r="F31" s="85">
        <v>0.1232</v>
      </c>
      <c r="G31" s="85">
        <v>1.6999999999999999E-3</v>
      </c>
      <c r="H31" s="85">
        <v>2.5000000000000001E-2</v>
      </c>
      <c r="I31" s="85">
        <v>1.8100000000000002E-2</v>
      </c>
      <c r="J31" s="85">
        <v>0.02</v>
      </c>
      <c r="K31" s="85">
        <v>7.7999999999999996E-3</v>
      </c>
      <c r="L31" s="85">
        <v>0.71789999999999998</v>
      </c>
      <c r="M31" s="85">
        <v>0.19800000000000001</v>
      </c>
      <c r="N31" s="85">
        <v>0.70289999999999997</v>
      </c>
      <c r="O31" s="111">
        <v>34.395400000000002</v>
      </c>
      <c r="P31" s="86">
        <v>8215</v>
      </c>
      <c r="Q31" s="48">
        <v>38.118499999999997</v>
      </c>
      <c r="R31" s="86">
        <v>9104</v>
      </c>
      <c r="S31" s="48">
        <v>49.898899999999998</v>
      </c>
      <c r="T31" s="87">
        <v>-23.2</v>
      </c>
      <c r="U31" s="89">
        <v>-16.399999999999999</v>
      </c>
      <c r="V31" s="19"/>
      <c r="W31" s="85"/>
      <c r="X31" s="47"/>
      <c r="Y31" s="98"/>
      <c r="Z31" s="102">
        <f t="shared" si="0"/>
        <v>100</v>
      </c>
    </row>
    <row r="32" spans="1:42" x14ac:dyDescent="0.25">
      <c r="A32" s="91">
        <v>22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11"/>
      <c r="P32" s="86"/>
      <c r="Q32" s="48"/>
      <c r="R32" s="86"/>
      <c r="S32" s="48"/>
      <c r="T32" s="87"/>
      <c r="U32" s="89"/>
      <c r="V32" s="19"/>
      <c r="W32" s="85"/>
      <c r="X32" s="47"/>
      <c r="Y32" s="98"/>
      <c r="Z32" s="102">
        <f t="shared" si="0"/>
        <v>0</v>
      </c>
    </row>
    <row r="33" spans="1:42" x14ac:dyDescent="0.25">
      <c r="A33" s="91">
        <v>23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111"/>
      <c r="P33" s="86"/>
      <c r="Q33" s="48"/>
      <c r="R33" s="86"/>
      <c r="S33" s="48"/>
      <c r="T33" s="87"/>
      <c r="U33" s="89"/>
      <c r="V33" s="19"/>
      <c r="W33" s="85"/>
      <c r="X33" s="47"/>
      <c r="Y33" s="98"/>
      <c r="Z33" s="102">
        <f t="shared" si="0"/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91">
        <v>24</v>
      </c>
      <c r="B34" s="85">
        <v>95.549300000000002</v>
      </c>
      <c r="C34" s="85">
        <v>2.4214000000000002</v>
      </c>
      <c r="D34" s="85">
        <v>0.76519999999999999</v>
      </c>
      <c r="E34" s="85">
        <v>0.12470000000000001</v>
      </c>
      <c r="F34" s="85">
        <v>0.12520000000000001</v>
      </c>
      <c r="G34" s="85">
        <v>1.8E-3</v>
      </c>
      <c r="H34" s="85">
        <v>2.53E-2</v>
      </c>
      <c r="I34" s="85">
        <v>1.83E-2</v>
      </c>
      <c r="J34" s="85">
        <v>0.02</v>
      </c>
      <c r="K34" s="85">
        <v>8.0999999999999996E-3</v>
      </c>
      <c r="L34" s="85">
        <v>0.7319</v>
      </c>
      <c r="M34" s="85">
        <v>0.2087</v>
      </c>
      <c r="N34" s="85">
        <v>0.7036</v>
      </c>
      <c r="O34" s="111">
        <v>34.409300000000002</v>
      </c>
      <c r="P34" s="86">
        <v>8219</v>
      </c>
      <c r="Q34" s="48">
        <v>38.133000000000003</v>
      </c>
      <c r="R34" s="86">
        <v>9108</v>
      </c>
      <c r="S34" s="48">
        <v>49.893099999999997</v>
      </c>
      <c r="T34" s="87">
        <v>-22.8</v>
      </c>
      <c r="U34" s="89">
        <v>-16.899999999999999</v>
      </c>
      <c r="V34" s="19"/>
      <c r="W34" s="91"/>
      <c r="X34" s="47"/>
      <c r="Y34" s="98"/>
      <c r="Z34" s="102">
        <f t="shared" si="0"/>
        <v>99.999899999999997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91">
        <v>25</v>
      </c>
      <c r="B35" s="85">
        <v>95.485900000000001</v>
      </c>
      <c r="C35" s="85">
        <v>2.4660000000000002</v>
      </c>
      <c r="D35" s="85">
        <v>0.78869999999999996</v>
      </c>
      <c r="E35" s="85">
        <v>0.12809999999999999</v>
      </c>
      <c r="F35" s="85">
        <v>0.12920000000000001</v>
      </c>
      <c r="G35" s="85">
        <v>1.8E-3</v>
      </c>
      <c r="H35" s="85">
        <v>2.6499999999999999E-2</v>
      </c>
      <c r="I35" s="85">
        <v>1.9599999999999999E-2</v>
      </c>
      <c r="J35" s="85">
        <v>2.1600000000000001E-2</v>
      </c>
      <c r="K35" s="85">
        <v>8.3999999999999995E-3</v>
      </c>
      <c r="L35" s="85">
        <v>0.7208</v>
      </c>
      <c r="M35" s="85">
        <v>0.2034</v>
      </c>
      <c r="N35" s="85">
        <v>0.70420000000000005</v>
      </c>
      <c r="O35" s="111">
        <v>34.448900000000002</v>
      </c>
      <c r="P35" s="86">
        <v>8228</v>
      </c>
      <c r="Q35" s="48">
        <v>38.175600000000003</v>
      </c>
      <c r="R35" s="86">
        <v>9118</v>
      </c>
      <c r="S35" s="48">
        <v>49.925600000000003</v>
      </c>
      <c r="T35" s="87">
        <v>-23.2</v>
      </c>
      <c r="U35" s="89">
        <v>-16.5</v>
      </c>
      <c r="V35" s="19"/>
      <c r="W35" s="85"/>
      <c r="X35" s="47"/>
      <c r="Y35" s="98"/>
      <c r="Z35" s="102">
        <f t="shared" si="0"/>
        <v>100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91">
        <v>26</v>
      </c>
      <c r="B36" s="85">
        <v>95.6785</v>
      </c>
      <c r="C36" s="85">
        <v>2.3517999999999999</v>
      </c>
      <c r="D36" s="85">
        <v>0.74580000000000002</v>
      </c>
      <c r="E36" s="85">
        <v>0.12180000000000001</v>
      </c>
      <c r="F36" s="85">
        <v>0.12230000000000001</v>
      </c>
      <c r="G36" s="85">
        <v>1.6999999999999999E-3</v>
      </c>
      <c r="H36" s="85">
        <v>2.4899999999999999E-2</v>
      </c>
      <c r="I36" s="85">
        <v>1.8200000000000001E-2</v>
      </c>
      <c r="J36" s="85">
        <v>2.0199999999999999E-2</v>
      </c>
      <c r="K36" s="85">
        <v>6.7999999999999996E-3</v>
      </c>
      <c r="L36" s="85">
        <v>0.70520000000000005</v>
      </c>
      <c r="M36" s="85">
        <v>0.20280000000000001</v>
      </c>
      <c r="N36" s="85">
        <v>0.7026</v>
      </c>
      <c r="O36" s="111">
        <v>34.387500000000003</v>
      </c>
      <c r="P36" s="86">
        <v>8213</v>
      </c>
      <c r="Q36" s="48">
        <v>38.110100000000003</v>
      </c>
      <c r="R36" s="86">
        <v>9102</v>
      </c>
      <c r="S36" s="48">
        <v>49.897199999999998</v>
      </c>
      <c r="T36" s="87">
        <v>-20.5</v>
      </c>
      <c r="U36" s="89">
        <v>-17.399999999999999</v>
      </c>
      <c r="V36" s="19"/>
      <c r="W36" s="85"/>
      <c r="X36" s="47"/>
      <c r="Y36" s="98"/>
      <c r="Z36" s="102">
        <f t="shared" si="0"/>
        <v>99.999999999999986</v>
      </c>
    </row>
    <row r="37" spans="1:42" x14ac:dyDescent="0.25">
      <c r="A37" s="91">
        <v>27</v>
      </c>
      <c r="B37" s="85">
        <v>95.692599999999999</v>
      </c>
      <c r="C37" s="85">
        <v>2.3407</v>
      </c>
      <c r="D37" s="85">
        <v>0.74139999999999995</v>
      </c>
      <c r="E37" s="85">
        <v>0.1217</v>
      </c>
      <c r="F37" s="85">
        <v>0.122</v>
      </c>
      <c r="G37" s="85">
        <v>1.6999999999999999E-3</v>
      </c>
      <c r="H37" s="85">
        <v>2.4799999999999999E-2</v>
      </c>
      <c r="I37" s="85">
        <v>1.8100000000000002E-2</v>
      </c>
      <c r="J37" s="85">
        <v>1.95E-2</v>
      </c>
      <c r="K37" s="85">
        <v>6.7000000000000002E-3</v>
      </c>
      <c r="L37" s="85">
        <v>0.71</v>
      </c>
      <c r="M37" s="85">
        <v>0.2009</v>
      </c>
      <c r="N37" s="85">
        <v>0.70250000000000001</v>
      </c>
      <c r="O37" s="111">
        <v>34.379899999999999</v>
      </c>
      <c r="P37" s="86">
        <v>8211</v>
      </c>
      <c r="Q37" s="48">
        <v>38.101900000000001</v>
      </c>
      <c r="R37" s="86">
        <v>9100</v>
      </c>
      <c r="S37" s="48">
        <v>49.891800000000003</v>
      </c>
      <c r="T37" s="87">
        <v>-19.899999999999999</v>
      </c>
      <c r="U37" s="89">
        <v>-17.100000000000001</v>
      </c>
      <c r="V37" s="19"/>
      <c r="W37" s="85"/>
      <c r="X37" s="47" t="s">
        <v>61</v>
      </c>
      <c r="Y37" s="98"/>
      <c r="Z37" s="102">
        <f t="shared" si="0"/>
        <v>100.00009999999999</v>
      </c>
    </row>
    <row r="38" spans="1:42" x14ac:dyDescent="0.25">
      <c r="A38" s="91">
        <v>28</v>
      </c>
      <c r="B38" s="85">
        <v>95.666200000000003</v>
      </c>
      <c r="C38" s="85">
        <v>2.3597000000000001</v>
      </c>
      <c r="D38" s="85">
        <v>0.74560000000000004</v>
      </c>
      <c r="E38" s="85">
        <v>0.1222</v>
      </c>
      <c r="F38" s="85">
        <v>0.12230000000000001</v>
      </c>
      <c r="G38" s="85">
        <v>1.6999999999999999E-3</v>
      </c>
      <c r="H38" s="85">
        <v>2.4899999999999999E-2</v>
      </c>
      <c r="I38" s="85">
        <v>1.8100000000000002E-2</v>
      </c>
      <c r="J38" s="85">
        <v>1.9900000000000001E-2</v>
      </c>
      <c r="K38" s="85">
        <v>6.8999999999999999E-3</v>
      </c>
      <c r="L38" s="85">
        <v>0.70740000000000003</v>
      </c>
      <c r="M38" s="85">
        <v>0.2051</v>
      </c>
      <c r="N38" s="85">
        <v>0.70269999999999999</v>
      </c>
      <c r="O38" s="111">
        <v>34.387799999999999</v>
      </c>
      <c r="P38" s="86">
        <v>8213</v>
      </c>
      <c r="Q38" s="48">
        <v>38.110399999999998</v>
      </c>
      <c r="R38" s="86">
        <v>9103</v>
      </c>
      <c r="S38" s="48">
        <v>49.8947</v>
      </c>
      <c r="T38" s="87">
        <v>-23</v>
      </c>
      <c r="U38" s="89">
        <v>-18.2</v>
      </c>
      <c r="V38" s="19"/>
      <c r="W38" s="90"/>
      <c r="X38" s="19"/>
      <c r="Y38" s="99"/>
      <c r="Z38" s="102">
        <f t="shared" si="0"/>
        <v>100.00000000000003</v>
      </c>
    </row>
    <row r="39" spans="1:42" x14ac:dyDescent="0.25">
      <c r="A39" s="91">
        <v>29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111"/>
      <c r="P39" s="86"/>
      <c r="Q39" s="48"/>
      <c r="R39" s="86"/>
      <c r="S39" s="48"/>
      <c r="T39" s="87"/>
      <c r="U39" s="89"/>
      <c r="V39" s="19"/>
      <c r="W39" s="87"/>
      <c r="X39" s="47"/>
      <c r="Y39" s="98"/>
      <c r="Z39" s="102">
        <f t="shared" ref="Z39:Z40" si="1">SUM(B39:M39)</f>
        <v>0</v>
      </c>
    </row>
    <row r="40" spans="1:42" x14ac:dyDescent="0.25">
      <c r="A40" s="91">
        <v>30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11"/>
      <c r="P40" s="86"/>
      <c r="Q40" s="48"/>
      <c r="R40" s="86"/>
      <c r="S40" s="48"/>
      <c r="T40" s="87"/>
      <c r="U40" s="89"/>
      <c r="V40" s="19"/>
      <c r="W40" s="85"/>
      <c r="X40" s="47"/>
      <c r="Y40" s="98"/>
      <c r="Z40" s="102">
        <f t="shared" si="1"/>
        <v>0</v>
      </c>
    </row>
    <row r="41" spans="1:42" x14ac:dyDescent="0.25">
      <c r="A41" s="91">
        <v>31</v>
      </c>
      <c r="B41" s="85">
        <v>95.665099999999995</v>
      </c>
      <c r="C41" s="85">
        <v>2.3578999999999999</v>
      </c>
      <c r="D41" s="85">
        <v>0.74450000000000005</v>
      </c>
      <c r="E41" s="85">
        <v>0.122</v>
      </c>
      <c r="F41" s="85">
        <v>0.122</v>
      </c>
      <c r="G41" s="85">
        <v>1.6999999999999999E-3</v>
      </c>
      <c r="H41" s="85">
        <v>2.4899999999999999E-2</v>
      </c>
      <c r="I41" s="85">
        <v>1.8100000000000002E-2</v>
      </c>
      <c r="J41" s="85">
        <v>2.0299999999999999E-2</v>
      </c>
      <c r="K41" s="85">
        <v>7.1999999999999998E-3</v>
      </c>
      <c r="L41" s="85">
        <v>0.71340000000000003</v>
      </c>
      <c r="M41" s="85">
        <v>0.20269999999999999</v>
      </c>
      <c r="N41" s="85">
        <v>0.70269999999999999</v>
      </c>
      <c r="O41" s="111">
        <v>34.385599999999997</v>
      </c>
      <c r="P41" s="86">
        <v>8213</v>
      </c>
      <c r="Q41" s="48">
        <v>38.107999999999997</v>
      </c>
      <c r="R41" s="86">
        <v>9102</v>
      </c>
      <c r="S41" s="48">
        <v>49.892099999999999</v>
      </c>
      <c r="T41" s="87">
        <v>-20.9</v>
      </c>
      <c r="U41" s="89">
        <v>-13.7</v>
      </c>
      <c r="V41" s="19"/>
      <c r="W41" s="85"/>
      <c r="X41" s="47"/>
      <c r="Y41" s="98"/>
      <c r="Z41" s="102">
        <f t="shared" si="0"/>
        <v>99.999799999999993</v>
      </c>
    </row>
    <row r="42" spans="1:42" hidden="1" x14ac:dyDescent="0.25">
      <c r="A42" s="91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11"/>
      <c r="P42" s="92"/>
      <c r="Q42" s="91"/>
      <c r="R42" s="92"/>
      <c r="S42" s="48"/>
      <c r="T42" s="87"/>
      <c r="U42" s="89"/>
      <c r="V42" s="19"/>
      <c r="W42" s="90"/>
      <c r="X42" s="19"/>
      <c r="Y42" s="99"/>
      <c r="Z42" s="102">
        <f t="shared" si="0"/>
        <v>0</v>
      </c>
    </row>
    <row r="43" spans="1:42" hidden="1" x14ac:dyDescent="0.25">
      <c r="A43" s="91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111"/>
      <c r="P43" s="92"/>
      <c r="Q43" s="48"/>
      <c r="R43" s="92"/>
      <c r="S43" s="48"/>
      <c r="T43" s="87"/>
      <c r="U43" s="89"/>
      <c r="V43" s="19"/>
      <c r="W43" s="90"/>
      <c r="X43" s="19"/>
      <c r="Y43" s="99"/>
      <c r="Z43" s="102">
        <f t="shared" si="0"/>
        <v>0</v>
      </c>
    </row>
    <row r="44" spans="1:42" hidden="1" x14ac:dyDescent="0.25">
      <c r="A44" s="9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111"/>
      <c r="P44" s="92"/>
      <c r="Q44" s="48"/>
      <c r="R44" s="92"/>
      <c r="S44" s="48"/>
      <c r="T44" s="87"/>
      <c r="U44" s="89"/>
      <c r="V44" s="19"/>
      <c r="W44" s="85"/>
      <c r="X44" s="47"/>
      <c r="Y44" s="98"/>
      <c r="Z44" s="102">
        <f t="shared" si="0"/>
        <v>0</v>
      </c>
    </row>
    <row r="45" spans="1:42" ht="7.5" customHeight="1" x14ac:dyDescent="0.25">
      <c r="A45" s="1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12"/>
      <c r="P45" s="17"/>
      <c r="Q45" s="17"/>
      <c r="R45" s="17"/>
      <c r="S45" s="17"/>
      <c r="T45" s="17"/>
      <c r="U45" s="17"/>
      <c r="V45" s="9"/>
      <c r="W45" s="9"/>
      <c r="X45" s="9"/>
      <c r="Y45" s="9"/>
    </row>
    <row r="46" spans="1:42" x14ac:dyDescent="0.25">
      <c r="A46" s="2" t="s">
        <v>6</v>
      </c>
      <c r="E46" s="10" t="s">
        <v>66</v>
      </c>
      <c r="F46" s="10"/>
      <c r="G46" s="10"/>
      <c r="H46" s="10"/>
      <c r="I46" s="10"/>
      <c r="J46" s="10"/>
      <c r="K46" s="10"/>
      <c r="L46" s="10"/>
      <c r="M46" s="10"/>
      <c r="N46" s="10" t="s">
        <v>54</v>
      </c>
      <c r="O46" s="104"/>
      <c r="P46" s="11"/>
      <c r="Q46" s="11"/>
      <c r="R46" s="11"/>
      <c r="S46" s="11"/>
      <c r="T46" s="11"/>
      <c r="U46" s="11"/>
      <c r="V46" s="10"/>
      <c r="W46" s="10"/>
      <c r="X46" s="10"/>
      <c r="Y46" s="4"/>
    </row>
    <row r="47" spans="1:42" s="3" customFormat="1" ht="12.75" x14ac:dyDescent="0.2">
      <c r="A47" s="12"/>
      <c r="E47" s="13" t="s">
        <v>7</v>
      </c>
      <c r="N47" s="3" t="s">
        <v>10</v>
      </c>
      <c r="O47" s="113"/>
      <c r="P47" s="14"/>
      <c r="Q47" s="15"/>
      <c r="R47" s="15"/>
      <c r="S47" s="15" t="s">
        <v>12</v>
      </c>
      <c r="T47" s="15"/>
      <c r="U47" s="15"/>
      <c r="V47" s="13" t="s">
        <v>11</v>
      </c>
      <c r="W47" s="13"/>
      <c r="Z47" s="103"/>
    </row>
    <row r="48" spans="1:42" x14ac:dyDescent="0.25">
      <c r="A48" s="2" t="s">
        <v>8</v>
      </c>
      <c r="E48" s="10" t="s">
        <v>62</v>
      </c>
      <c r="F48" s="10"/>
      <c r="G48" s="10"/>
      <c r="H48" s="10"/>
      <c r="I48" s="10"/>
      <c r="J48" s="10"/>
      <c r="K48" s="10"/>
      <c r="L48" s="10"/>
      <c r="M48" s="10"/>
      <c r="N48" s="10" t="s">
        <v>63</v>
      </c>
      <c r="O48" s="104"/>
      <c r="P48" s="11"/>
      <c r="Q48" s="16"/>
      <c r="R48" s="16"/>
      <c r="S48" s="16"/>
      <c r="T48" s="16"/>
      <c r="U48" s="16"/>
      <c r="V48" s="6"/>
      <c r="W48" s="6"/>
      <c r="X48" s="10"/>
      <c r="Y48" s="4"/>
    </row>
    <row r="49" spans="1:26" s="3" customFormat="1" ht="12.75" x14ac:dyDescent="0.2">
      <c r="A49" s="12"/>
      <c r="E49" s="13" t="s">
        <v>9</v>
      </c>
      <c r="N49" s="3" t="s">
        <v>10</v>
      </c>
      <c r="O49" s="113"/>
      <c r="P49" s="14"/>
      <c r="Q49" s="15"/>
      <c r="R49" s="15"/>
      <c r="S49" s="15" t="s">
        <v>12</v>
      </c>
      <c r="T49" s="15"/>
      <c r="U49" s="15"/>
      <c r="V49" s="13" t="s">
        <v>11</v>
      </c>
      <c r="W49" s="13"/>
      <c r="Z49" s="103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  <ignoredErrors>
    <ignoredError sqref="V15 V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topLeftCell="A28" zoomScale="130" zoomScaleNormal="115" zoomScaleSheetLayoutView="130" workbookViewId="0">
      <selection activeCell="E9" sqref="E9:E10"/>
    </sheetView>
  </sheetViews>
  <sheetFormatPr defaultRowHeight="15" x14ac:dyDescent="0.25"/>
  <cols>
    <col min="1" max="1" width="12.42578125" customWidth="1"/>
    <col min="2" max="7" width="9.28515625" customWidth="1"/>
    <col min="8" max="8" width="10.85546875" customWidth="1"/>
    <col min="9" max="9" width="10.140625" customWidth="1"/>
    <col min="10" max="10" width="12.7109375" customWidth="1"/>
    <col min="11" max="11" width="9.140625" customWidth="1"/>
    <col min="12" max="13" width="9.5703125" customWidth="1"/>
    <col min="14" max="14" width="10" customWidth="1"/>
    <col min="15" max="15" width="9.140625" style="52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39" customFormat="1" ht="24.75" customHeight="1" x14ac:dyDescent="0.2">
      <c r="A1" s="64" t="s">
        <v>35</v>
      </c>
      <c r="K1" s="40"/>
      <c r="L1" s="40"/>
    </row>
    <row r="2" spans="1:16" x14ac:dyDescent="0.25">
      <c r="C2" s="50"/>
      <c r="E2" s="53" t="s">
        <v>40</v>
      </c>
      <c r="F2" s="53"/>
      <c r="H2" s="50"/>
      <c r="I2" s="65"/>
      <c r="K2" s="50"/>
      <c r="L2" s="50"/>
      <c r="M2" s="50"/>
      <c r="N2" s="50"/>
      <c r="O2"/>
    </row>
    <row r="3" spans="1:16" x14ac:dyDescent="0.25">
      <c r="A3" s="27" t="s">
        <v>1</v>
      </c>
      <c r="B3" s="22"/>
      <c r="C3" s="46" t="s">
        <v>2</v>
      </c>
      <c r="D3" s="28"/>
      <c r="E3" s="26"/>
      <c r="F3" s="26"/>
      <c r="G3" s="23" t="s">
        <v>3</v>
      </c>
      <c r="H3" s="28" t="s">
        <v>14</v>
      </c>
      <c r="I3" s="10"/>
      <c r="K3" s="50"/>
      <c r="L3" s="50"/>
      <c r="M3" s="50"/>
      <c r="N3" s="50"/>
      <c r="O3"/>
    </row>
    <row r="4" spans="1:16" x14ac:dyDescent="0.25">
      <c r="A4" s="27" t="s">
        <v>18</v>
      </c>
      <c r="F4" s="10" t="s">
        <v>57</v>
      </c>
      <c r="G4" s="10"/>
      <c r="H4" s="10"/>
      <c r="I4" s="10"/>
      <c r="J4" s="10"/>
      <c r="K4" s="31"/>
      <c r="L4" s="31"/>
      <c r="M4" s="22"/>
      <c r="N4" s="32"/>
      <c r="O4"/>
    </row>
    <row r="5" spans="1:16" x14ac:dyDescent="0.25">
      <c r="A5" s="44" t="s">
        <v>58</v>
      </c>
      <c r="B5" s="28"/>
      <c r="C5" s="33"/>
      <c r="D5" s="28"/>
      <c r="E5" s="28"/>
      <c r="F5" s="28"/>
      <c r="G5" s="28"/>
      <c r="H5" s="28"/>
      <c r="I5" s="28"/>
      <c r="J5" s="33"/>
      <c r="K5" s="38"/>
      <c r="L5" s="38"/>
      <c r="M5" s="26"/>
      <c r="N5" s="26"/>
      <c r="O5"/>
    </row>
    <row r="6" spans="1:16" x14ac:dyDescent="0.25">
      <c r="A6" s="94" t="s">
        <v>19</v>
      </c>
      <c r="B6" s="26"/>
      <c r="C6" s="140" t="s">
        <v>169</v>
      </c>
      <c r="D6" s="4"/>
      <c r="E6" s="106" t="s">
        <v>65</v>
      </c>
      <c r="F6" s="51"/>
      <c r="J6" s="36"/>
      <c r="K6" s="38"/>
      <c r="L6" s="38"/>
      <c r="M6" s="26"/>
      <c r="N6" s="26"/>
      <c r="O6"/>
    </row>
    <row r="7" spans="1:16" ht="14.25" customHeight="1" x14ac:dyDescent="0.25">
      <c r="A7" s="55"/>
      <c r="B7" s="54"/>
      <c r="C7" s="54"/>
      <c r="D7" s="54"/>
      <c r="E7" s="54"/>
      <c r="F7" s="54"/>
      <c r="G7" s="54"/>
      <c r="H7" s="54"/>
      <c r="I7" s="56"/>
      <c r="J7" s="56"/>
      <c r="K7" s="54"/>
      <c r="L7" s="54"/>
      <c r="M7" s="54"/>
      <c r="N7" s="54"/>
    </row>
    <row r="8" spans="1:16" ht="30" customHeight="1" x14ac:dyDescent="0.25">
      <c r="A8" s="123" t="s">
        <v>4</v>
      </c>
      <c r="B8" s="132" t="s">
        <v>52</v>
      </c>
      <c r="C8" s="133"/>
      <c r="D8" s="133"/>
      <c r="E8" s="133"/>
      <c r="F8" s="133"/>
      <c r="G8" s="133"/>
      <c r="H8" s="141"/>
      <c r="I8" s="126" t="s">
        <v>41</v>
      </c>
      <c r="J8" s="127" t="s">
        <v>53</v>
      </c>
      <c r="K8" s="72"/>
      <c r="L8" s="72"/>
      <c r="M8" s="73"/>
      <c r="N8" s="57"/>
      <c r="O8" s="73"/>
      <c r="P8" s="73"/>
    </row>
    <row r="9" spans="1:16" ht="45" customHeight="1" x14ac:dyDescent="0.25">
      <c r="A9" s="124"/>
      <c r="B9" s="130" t="s">
        <v>47</v>
      </c>
      <c r="C9" s="134" t="s">
        <v>45</v>
      </c>
      <c r="D9" s="134" t="s">
        <v>48</v>
      </c>
      <c r="E9" s="134" t="s">
        <v>49</v>
      </c>
      <c r="F9" s="123" t="s">
        <v>56</v>
      </c>
      <c r="G9" s="134" t="s">
        <v>46</v>
      </c>
      <c r="H9" s="130" t="s">
        <v>167</v>
      </c>
      <c r="I9" s="126"/>
      <c r="J9" s="128"/>
      <c r="K9" s="71"/>
      <c r="L9" s="71"/>
      <c r="M9" s="73"/>
      <c r="N9" s="57"/>
      <c r="O9" s="73"/>
      <c r="P9" s="73"/>
    </row>
    <row r="10" spans="1:16" ht="45" customHeight="1" x14ac:dyDescent="0.25">
      <c r="A10" s="125"/>
      <c r="B10" s="130"/>
      <c r="C10" s="134"/>
      <c r="D10" s="134"/>
      <c r="E10" s="134"/>
      <c r="F10" s="135"/>
      <c r="G10" s="134"/>
      <c r="H10" s="130"/>
      <c r="I10" s="126"/>
      <c r="J10" s="129"/>
      <c r="K10" s="71"/>
      <c r="L10" s="71"/>
      <c r="M10" s="73"/>
      <c r="N10" s="57"/>
      <c r="O10" s="73"/>
      <c r="P10" s="73"/>
    </row>
    <row r="11" spans="1:16" ht="15" customHeight="1" x14ac:dyDescent="0.25">
      <c r="A11" s="66">
        <f>'Паспорт '!A11</f>
        <v>1</v>
      </c>
      <c r="B11" s="136">
        <v>4722.8999999999996</v>
      </c>
      <c r="C11" s="136">
        <v>5034</v>
      </c>
      <c r="D11" s="136">
        <v>21337.77</v>
      </c>
      <c r="E11" s="136">
        <v>1849.39</v>
      </c>
      <c r="F11" s="136">
        <v>20987.21</v>
      </c>
      <c r="G11" s="136">
        <v>2377.2399999999998</v>
      </c>
      <c r="H11" s="136">
        <v>17934371</v>
      </c>
      <c r="I11" s="82">
        <f t="shared" ref="I11:I38" si="0">SUM(B11:H11)</f>
        <v>17990679.510000002</v>
      </c>
      <c r="J11" s="80">
        <f>IF('Паспорт '!O11&gt;0,'Паспорт '!O11,J10)</f>
        <v>0</v>
      </c>
      <c r="K11" s="68"/>
      <c r="L11" s="95">
        <f>'Паспорт '!O11</f>
        <v>0</v>
      </c>
      <c r="N11" s="58"/>
    </row>
    <row r="12" spans="1:16" ht="15" customHeight="1" x14ac:dyDescent="0.25">
      <c r="A12" s="66">
        <f>'Паспорт '!A12</f>
        <v>2</v>
      </c>
      <c r="B12" s="136">
        <v>3897.78</v>
      </c>
      <c r="C12" s="136">
        <v>4129.96</v>
      </c>
      <c r="D12" s="136">
        <v>14590.28</v>
      </c>
      <c r="E12" s="136">
        <v>1662.22</v>
      </c>
      <c r="F12" s="136">
        <v>23442.57</v>
      </c>
      <c r="G12" s="136">
        <v>1897.5</v>
      </c>
      <c r="H12" s="136">
        <v>18427984.5</v>
      </c>
      <c r="I12" s="82">
        <f t="shared" si="0"/>
        <v>18477604.809999999</v>
      </c>
      <c r="J12" s="80">
        <f>IF('Паспорт '!O12&gt;0,'Паспорт '!O12,J11)</f>
        <v>0</v>
      </c>
      <c r="K12" s="68"/>
      <c r="L12" s="95">
        <f>'Паспорт '!O12</f>
        <v>0</v>
      </c>
      <c r="N12" s="58"/>
    </row>
    <row r="13" spans="1:16" ht="15" customHeight="1" x14ac:dyDescent="0.25">
      <c r="A13" s="66">
        <f>'Паспорт '!A13</f>
        <v>3</v>
      </c>
      <c r="B13" s="136">
        <v>3099.57</v>
      </c>
      <c r="C13" s="136">
        <v>3970.27</v>
      </c>
      <c r="D13" s="136">
        <v>15355.58</v>
      </c>
      <c r="E13" s="136">
        <v>1504.63</v>
      </c>
      <c r="F13" s="136">
        <v>27293.279999999999</v>
      </c>
      <c r="G13" s="136">
        <v>1674.72</v>
      </c>
      <c r="H13" s="136">
        <v>15282414</v>
      </c>
      <c r="I13" s="82">
        <f t="shared" si="0"/>
        <v>15335312.050000001</v>
      </c>
      <c r="J13" s="80">
        <f>IF('Паспорт '!O13&gt;0,'Паспорт '!O13,J12)</f>
        <v>34.498199999999997</v>
      </c>
      <c r="K13" s="68"/>
      <c r="L13" s="95">
        <f>'Паспорт '!O13</f>
        <v>34.498199999999997</v>
      </c>
      <c r="N13" s="58"/>
    </row>
    <row r="14" spans="1:16" ht="15" customHeight="1" x14ac:dyDescent="0.25">
      <c r="A14" s="66">
        <f>'Паспорт '!A14</f>
        <v>4</v>
      </c>
      <c r="B14" s="136">
        <v>3020.63</v>
      </c>
      <c r="C14" s="136">
        <v>4181.2</v>
      </c>
      <c r="D14" s="136">
        <v>13698.89</v>
      </c>
      <c r="E14" s="136">
        <v>1472.97</v>
      </c>
      <c r="F14" s="136">
        <v>29753.52</v>
      </c>
      <c r="G14" s="136">
        <v>1637.61</v>
      </c>
      <c r="H14" s="136">
        <v>14479480.25</v>
      </c>
      <c r="I14" s="82">
        <f t="shared" si="0"/>
        <v>14533245.07</v>
      </c>
      <c r="J14" s="80">
        <f>IF('Паспорт '!O14&gt;0,'Паспорт '!O14,J13)</f>
        <v>34.522399999999998</v>
      </c>
      <c r="K14" s="68"/>
      <c r="L14" s="95">
        <f>'Паспорт '!O14</f>
        <v>34.522399999999998</v>
      </c>
      <c r="N14" s="58"/>
    </row>
    <row r="15" spans="1:16" ht="15" customHeight="1" x14ac:dyDescent="0.25">
      <c r="A15" s="66">
        <f>'Паспорт '!A15</f>
        <v>5</v>
      </c>
      <c r="B15" s="136">
        <v>3805.17</v>
      </c>
      <c r="C15" s="136">
        <v>5179.8100000000004</v>
      </c>
      <c r="D15" s="136">
        <v>12095.73</v>
      </c>
      <c r="E15" s="136">
        <v>2266.16</v>
      </c>
      <c r="F15" s="136">
        <v>34723.56</v>
      </c>
      <c r="G15" s="136">
        <v>1852.83</v>
      </c>
      <c r="H15" s="136">
        <v>14692170.5</v>
      </c>
      <c r="I15" s="82">
        <f t="shared" si="0"/>
        <v>14752093.76</v>
      </c>
      <c r="J15" s="80">
        <f>IF('Паспорт '!O15&gt;0,'Паспорт '!O15,J14)</f>
        <v>34.512700000000002</v>
      </c>
      <c r="K15" s="68"/>
      <c r="L15" s="95">
        <f>'Паспорт '!O15</f>
        <v>34.512700000000002</v>
      </c>
      <c r="N15" s="58"/>
    </row>
    <row r="16" spans="1:16" ht="15" customHeight="1" x14ac:dyDescent="0.25">
      <c r="A16" s="66">
        <f>'Паспорт '!A16</f>
        <v>6</v>
      </c>
      <c r="B16" s="136">
        <v>4248.22</v>
      </c>
      <c r="C16" s="136">
        <v>5140.42</v>
      </c>
      <c r="D16" s="136">
        <v>9749.18</v>
      </c>
      <c r="E16" s="136">
        <v>2488.09</v>
      </c>
      <c r="F16" s="136">
        <v>37090.46</v>
      </c>
      <c r="G16" s="136">
        <v>1985.33</v>
      </c>
      <c r="H16" s="136">
        <v>15095333.5</v>
      </c>
      <c r="I16" s="82">
        <f t="shared" si="0"/>
        <v>15156035.199999999</v>
      </c>
      <c r="J16" s="80">
        <f>IF('Паспорт '!O16&gt;0,'Паспорт '!O16,J15)</f>
        <v>34.504100000000001</v>
      </c>
      <c r="K16" s="68"/>
      <c r="L16" s="95">
        <f>'Паспорт '!O16</f>
        <v>34.504100000000001</v>
      </c>
      <c r="N16" s="58"/>
    </row>
    <row r="17" spans="1:15" ht="15" customHeight="1" x14ac:dyDescent="0.25">
      <c r="A17" s="66">
        <f>'Паспорт '!A17</f>
        <v>7</v>
      </c>
      <c r="B17" s="136">
        <v>4368.8</v>
      </c>
      <c r="C17" s="136">
        <v>5461.66</v>
      </c>
      <c r="D17" s="136">
        <v>13190.64</v>
      </c>
      <c r="E17" s="136">
        <v>2537.8200000000002</v>
      </c>
      <c r="F17" s="136">
        <v>34428.559999999998</v>
      </c>
      <c r="G17" s="136">
        <v>2258.88</v>
      </c>
      <c r="H17" s="136">
        <v>14536297</v>
      </c>
      <c r="I17" s="82">
        <f t="shared" si="0"/>
        <v>14598543.359999999</v>
      </c>
      <c r="J17" s="80">
        <f>IF('Паспорт '!O17&gt;0,'Паспорт '!O17,J16)</f>
        <v>34.494799999999998</v>
      </c>
      <c r="K17" s="68"/>
      <c r="L17" s="95">
        <f>'Паспорт '!O17</f>
        <v>34.494799999999998</v>
      </c>
      <c r="N17" s="58"/>
    </row>
    <row r="18" spans="1:15" ht="15" customHeight="1" x14ac:dyDescent="0.25">
      <c r="A18" s="66">
        <f>'Паспорт '!A18</f>
        <v>8</v>
      </c>
      <c r="B18" s="136">
        <v>6349.6</v>
      </c>
      <c r="C18" s="136">
        <v>5793.04</v>
      </c>
      <c r="D18" s="136">
        <v>16537.240000000002</v>
      </c>
      <c r="E18" s="136">
        <v>2923.59</v>
      </c>
      <c r="F18" s="136">
        <v>34538.65</v>
      </c>
      <c r="G18" s="136">
        <v>3094.04</v>
      </c>
      <c r="H18" s="136">
        <v>13732189.5</v>
      </c>
      <c r="I18" s="82">
        <f t="shared" si="0"/>
        <v>13801425.66</v>
      </c>
      <c r="J18" s="80">
        <f>IF('Паспорт '!O18&gt;0,'Паспорт '!O18,J17)</f>
        <v>34.494799999999998</v>
      </c>
      <c r="K18" s="68"/>
      <c r="L18" s="95">
        <f>'Паспорт '!O18</f>
        <v>0</v>
      </c>
      <c r="N18" s="58"/>
    </row>
    <row r="19" spans="1:15" ht="15" customHeight="1" x14ac:dyDescent="0.25">
      <c r="A19" s="66">
        <f>'Паспорт '!A19</f>
        <v>9</v>
      </c>
      <c r="B19" s="136">
        <v>7148.15</v>
      </c>
      <c r="C19" s="136">
        <v>7326.82</v>
      </c>
      <c r="D19" s="136">
        <v>20574.37</v>
      </c>
      <c r="E19" s="136">
        <v>3799.92</v>
      </c>
      <c r="F19" s="136">
        <v>40120.769999999997</v>
      </c>
      <c r="G19" s="136">
        <v>3588.27</v>
      </c>
      <c r="H19" s="136">
        <v>14050173.42</v>
      </c>
      <c r="I19" s="82">
        <f t="shared" si="0"/>
        <v>14132731.720000001</v>
      </c>
      <c r="J19" s="80">
        <f>IF('Паспорт '!O19&gt;0,'Паспорт '!O19,J18)</f>
        <v>34.494799999999998</v>
      </c>
      <c r="K19" s="68"/>
      <c r="L19" s="95">
        <f>'Паспорт '!O19</f>
        <v>0</v>
      </c>
      <c r="N19" s="58"/>
      <c r="O19" s="59"/>
    </row>
    <row r="20" spans="1:15" ht="15" customHeight="1" x14ac:dyDescent="0.25">
      <c r="A20" s="66">
        <f>'Паспорт '!A20</f>
        <v>10</v>
      </c>
      <c r="B20" s="136">
        <v>10250</v>
      </c>
      <c r="C20" s="136">
        <v>8130.17</v>
      </c>
      <c r="D20" s="136">
        <v>27195.62</v>
      </c>
      <c r="E20" s="136">
        <v>4235.78</v>
      </c>
      <c r="F20" s="136">
        <v>43234.48</v>
      </c>
      <c r="G20" s="136">
        <v>3674.08</v>
      </c>
      <c r="H20" s="136">
        <v>13912566.720000001</v>
      </c>
      <c r="I20" s="82">
        <f t="shared" si="0"/>
        <v>14009286.850000001</v>
      </c>
      <c r="J20" s="80">
        <f>IF('Паспорт '!O20&gt;0,'Паспорт '!O20,J19)</f>
        <v>34.488399999999999</v>
      </c>
      <c r="K20" s="68"/>
      <c r="L20" s="95">
        <f>'Паспорт '!O20</f>
        <v>34.488399999999999</v>
      </c>
      <c r="N20" s="58"/>
      <c r="O20" s="59"/>
    </row>
    <row r="21" spans="1:15" ht="15" customHeight="1" x14ac:dyDescent="0.25">
      <c r="A21" s="66">
        <f>'Паспорт '!A21</f>
        <v>11</v>
      </c>
      <c r="B21" s="136">
        <v>9572.27</v>
      </c>
      <c r="C21" s="136">
        <v>6743.13</v>
      </c>
      <c r="D21" s="136">
        <v>28285.29</v>
      </c>
      <c r="E21" s="136">
        <v>3812.58</v>
      </c>
      <c r="F21" s="136">
        <v>39934.879999999997</v>
      </c>
      <c r="G21" s="136">
        <v>3431.68</v>
      </c>
      <c r="H21" s="136">
        <v>14450153</v>
      </c>
      <c r="I21" s="82">
        <f t="shared" si="0"/>
        <v>14541932.83</v>
      </c>
      <c r="J21" s="80">
        <f>IF('Паспорт '!O21&gt;0,'Паспорт '!O21,J20)</f>
        <v>34.4968</v>
      </c>
      <c r="K21" s="68"/>
      <c r="L21" s="95">
        <f>'Паспорт '!O21</f>
        <v>34.4968</v>
      </c>
      <c r="N21" s="58"/>
      <c r="O21" s="59"/>
    </row>
    <row r="22" spans="1:15" ht="15" customHeight="1" x14ac:dyDescent="0.25">
      <c r="A22" s="66">
        <f>'Паспорт '!A22</f>
        <v>12</v>
      </c>
      <c r="B22" s="136">
        <v>13198.35</v>
      </c>
      <c r="C22" s="136">
        <v>9260.76</v>
      </c>
      <c r="D22" s="136">
        <v>65483.07</v>
      </c>
      <c r="E22" s="136">
        <v>5179.3500000000004</v>
      </c>
      <c r="F22" s="136">
        <v>68221.8</v>
      </c>
      <c r="G22" s="136">
        <v>4663.3500000000004</v>
      </c>
      <c r="H22" s="136">
        <v>14995725.130000001</v>
      </c>
      <c r="I22" s="82">
        <f t="shared" si="0"/>
        <v>15161731.810000001</v>
      </c>
      <c r="J22" s="80">
        <f>IF('Паспорт '!O22&gt;0,'Паспорт '!O22,J21)</f>
        <v>34.449399999999997</v>
      </c>
      <c r="K22" s="68"/>
      <c r="L22" s="95">
        <f>'Паспорт '!O22</f>
        <v>34.449399999999997</v>
      </c>
      <c r="N22" s="58"/>
      <c r="O22" s="59"/>
    </row>
    <row r="23" spans="1:15" ht="15" customHeight="1" x14ac:dyDescent="0.25">
      <c r="A23" s="66">
        <f>'Паспорт '!A23</f>
        <v>13</v>
      </c>
      <c r="B23" s="136">
        <v>17300.66</v>
      </c>
      <c r="C23" s="136">
        <v>12662.66</v>
      </c>
      <c r="D23" s="136">
        <v>125264.03</v>
      </c>
      <c r="E23" s="136">
        <v>5501.13</v>
      </c>
      <c r="F23" s="136">
        <v>65931.58</v>
      </c>
      <c r="G23" s="136">
        <v>6373.4</v>
      </c>
      <c r="H23" s="136">
        <v>15837017</v>
      </c>
      <c r="I23" s="82">
        <f t="shared" si="0"/>
        <v>16070050.460000001</v>
      </c>
      <c r="J23" s="80">
        <f>IF('Паспорт '!O23&gt;0,'Паспорт '!O23,J22)</f>
        <v>34.433900000000001</v>
      </c>
      <c r="K23" s="68"/>
      <c r="L23" s="95">
        <f>'Паспорт '!O23</f>
        <v>34.433900000000001</v>
      </c>
      <c r="N23" s="58"/>
      <c r="O23" s="59"/>
    </row>
    <row r="24" spans="1:15" ht="15" customHeight="1" x14ac:dyDescent="0.25">
      <c r="A24" s="66">
        <f>'Паспорт '!A24</f>
        <v>14</v>
      </c>
      <c r="B24" s="136">
        <v>15895.17</v>
      </c>
      <c r="C24" s="136">
        <v>11532.93</v>
      </c>
      <c r="D24" s="136">
        <v>126959.42</v>
      </c>
      <c r="E24" s="136">
        <v>6011.18</v>
      </c>
      <c r="F24" s="136">
        <v>57272.94</v>
      </c>
      <c r="G24" s="136">
        <v>6544.82</v>
      </c>
      <c r="H24" s="136">
        <v>16009996.25</v>
      </c>
      <c r="I24" s="82">
        <f t="shared" si="0"/>
        <v>16234212.710000001</v>
      </c>
      <c r="J24" s="80">
        <f>IF('Паспорт '!O24&gt;0,'Паспорт '!O24,J23)</f>
        <v>34.433900000000001</v>
      </c>
      <c r="K24" s="68"/>
      <c r="L24" s="95">
        <f>'Паспорт '!O24</f>
        <v>0</v>
      </c>
      <c r="N24" s="58"/>
      <c r="O24" s="59"/>
    </row>
    <row r="25" spans="1:15" ht="15" customHeight="1" x14ac:dyDescent="0.25">
      <c r="A25" s="66">
        <f>'Паспорт '!A25</f>
        <v>15</v>
      </c>
      <c r="B25" s="136">
        <v>15411.34</v>
      </c>
      <c r="C25" s="136">
        <v>12140.85</v>
      </c>
      <c r="D25" s="136">
        <v>136499.98000000001</v>
      </c>
      <c r="E25" s="136">
        <v>5970.16</v>
      </c>
      <c r="F25" s="136">
        <v>66771.22</v>
      </c>
      <c r="G25" s="136">
        <v>6916.55</v>
      </c>
      <c r="H25" s="136">
        <v>15701807.25</v>
      </c>
      <c r="I25" s="82">
        <f t="shared" si="0"/>
        <v>15945517.35</v>
      </c>
      <c r="J25" s="80">
        <f>IF('Паспорт '!O25&gt;0,'Паспорт '!O25,J24)</f>
        <v>34.433900000000001</v>
      </c>
      <c r="K25" s="68"/>
      <c r="L25" s="95">
        <f>'Паспорт '!O25</f>
        <v>0</v>
      </c>
      <c r="N25" s="58"/>
      <c r="O25" s="59"/>
    </row>
    <row r="26" spans="1:15" ht="15" customHeight="1" x14ac:dyDescent="0.25">
      <c r="A26" s="67">
        <f>'Паспорт '!A26</f>
        <v>16</v>
      </c>
      <c r="B26" s="136">
        <v>14238.17</v>
      </c>
      <c r="C26" s="136">
        <v>12662.87</v>
      </c>
      <c r="D26" s="136">
        <v>136981.97</v>
      </c>
      <c r="E26" s="136">
        <v>6535.3</v>
      </c>
      <c r="F26" s="136">
        <v>61783.33</v>
      </c>
      <c r="G26" s="136">
        <v>6533.93</v>
      </c>
      <c r="H26" s="136">
        <v>15884441.75</v>
      </c>
      <c r="I26" s="82">
        <f t="shared" si="0"/>
        <v>16123177.32</v>
      </c>
      <c r="J26" s="80">
        <f>IF('Паспорт '!O26&gt;0,'Паспорт '!O26,J25)</f>
        <v>34.433900000000001</v>
      </c>
      <c r="K26" s="68"/>
      <c r="L26" s="95">
        <f>'Паспорт '!O26</f>
        <v>0</v>
      </c>
      <c r="N26" s="58"/>
      <c r="O26" s="59"/>
    </row>
    <row r="27" spans="1:15" ht="15" customHeight="1" x14ac:dyDescent="0.25">
      <c r="A27" s="67">
        <f>'Паспорт '!A27</f>
        <v>17</v>
      </c>
      <c r="B27" s="136">
        <v>14971.85</v>
      </c>
      <c r="C27" s="136">
        <v>12983.51</v>
      </c>
      <c r="D27" s="136">
        <v>141588.39000000001</v>
      </c>
      <c r="E27" s="136">
        <v>6518.89</v>
      </c>
      <c r="F27" s="136">
        <v>70899.09</v>
      </c>
      <c r="G27" s="136">
        <v>6835.25</v>
      </c>
      <c r="H27" s="136">
        <v>16318080.75</v>
      </c>
      <c r="I27" s="82">
        <f t="shared" si="0"/>
        <v>16571877.73</v>
      </c>
      <c r="J27" s="80">
        <f>IF('Паспорт '!O27&gt;0,'Паспорт '!O27,J26)</f>
        <v>35.535200000000003</v>
      </c>
      <c r="K27" s="68"/>
      <c r="L27" s="95">
        <f>'Паспорт '!O27</f>
        <v>35.535200000000003</v>
      </c>
      <c r="N27" s="58"/>
      <c r="O27" s="59"/>
    </row>
    <row r="28" spans="1:15" ht="15" customHeight="1" x14ac:dyDescent="0.25">
      <c r="A28" s="67">
        <f>'Паспорт '!A28</f>
        <v>18</v>
      </c>
      <c r="B28" s="136">
        <v>14573.85</v>
      </c>
      <c r="C28" s="136">
        <v>20442.810000000001</v>
      </c>
      <c r="D28" s="136">
        <v>156012.47</v>
      </c>
      <c r="E28" s="136">
        <v>6677.93</v>
      </c>
      <c r="F28" s="136">
        <v>61886.55</v>
      </c>
      <c r="G28" s="136">
        <v>6818.3</v>
      </c>
      <c r="H28" s="136">
        <v>16912148.75</v>
      </c>
      <c r="I28" s="82">
        <f t="shared" si="0"/>
        <v>17178560.66</v>
      </c>
      <c r="J28" s="80">
        <f>IF('Паспорт '!O28&gt;0,'Паспорт '!O28,J27)</f>
        <v>34.344099999999997</v>
      </c>
      <c r="K28" s="68"/>
      <c r="L28" s="95">
        <f>'Паспорт '!O28</f>
        <v>34.344099999999997</v>
      </c>
      <c r="N28" s="58"/>
      <c r="O28" s="59"/>
    </row>
    <row r="29" spans="1:15" ht="15" customHeight="1" x14ac:dyDescent="0.25">
      <c r="A29" s="67">
        <f>'Паспорт '!A29</f>
        <v>19</v>
      </c>
      <c r="B29" s="136">
        <v>16983.98</v>
      </c>
      <c r="C29" s="136">
        <v>22957.38</v>
      </c>
      <c r="D29" s="136">
        <v>155128.73000000001</v>
      </c>
      <c r="E29" s="136">
        <v>7390.98</v>
      </c>
      <c r="F29" s="136">
        <v>74013.850000000006</v>
      </c>
      <c r="G29" s="136">
        <v>7747.72</v>
      </c>
      <c r="H29" s="136">
        <v>16495699.17</v>
      </c>
      <c r="I29" s="82">
        <f t="shared" si="0"/>
        <v>16779921.809999999</v>
      </c>
      <c r="J29" s="80">
        <f>IF('Паспорт '!O29&gt;0,'Паспорт '!O29,J28)</f>
        <v>34.403500000000001</v>
      </c>
      <c r="K29" s="68"/>
      <c r="L29" s="95">
        <f>'Паспорт '!O29</f>
        <v>34.403500000000001</v>
      </c>
      <c r="N29" s="58"/>
      <c r="O29" s="59"/>
    </row>
    <row r="30" spans="1:15" ht="15" customHeight="1" x14ac:dyDescent="0.25">
      <c r="A30" s="67">
        <f>'Паспорт '!A30</f>
        <v>20</v>
      </c>
      <c r="B30" s="136">
        <v>17021.54</v>
      </c>
      <c r="C30" s="136">
        <v>22492.95</v>
      </c>
      <c r="D30" s="136">
        <v>162118.32999999999</v>
      </c>
      <c r="E30" s="136">
        <v>7456.92</v>
      </c>
      <c r="F30" s="136">
        <v>76735.98</v>
      </c>
      <c r="G30" s="136">
        <v>7915.97</v>
      </c>
      <c r="H30" s="136">
        <v>17289580.050000001</v>
      </c>
      <c r="I30" s="82">
        <f t="shared" si="0"/>
        <v>17583321.740000002</v>
      </c>
      <c r="J30" s="80">
        <f>IF('Паспорт '!O30&gt;0,'Паспорт '!O30,J29)</f>
        <v>34.385599999999997</v>
      </c>
      <c r="K30" s="68"/>
      <c r="L30" s="95">
        <f>'Паспорт '!O30</f>
        <v>34.385599999999997</v>
      </c>
      <c r="N30" s="58"/>
      <c r="O30" s="59"/>
    </row>
    <row r="31" spans="1:15" ht="15" customHeight="1" x14ac:dyDescent="0.25">
      <c r="A31" s="67">
        <f>'Паспорт '!A31</f>
        <v>21</v>
      </c>
      <c r="B31" s="136">
        <v>18639.310000000001</v>
      </c>
      <c r="C31" s="136">
        <v>21325.19</v>
      </c>
      <c r="D31" s="136">
        <v>164284.53</v>
      </c>
      <c r="E31" s="136">
        <v>7197.16</v>
      </c>
      <c r="F31" s="136">
        <v>69865.570000000007</v>
      </c>
      <c r="G31" s="136">
        <v>8216.7999999999993</v>
      </c>
      <c r="H31" s="136">
        <v>16879749.5</v>
      </c>
      <c r="I31" s="82">
        <f t="shared" si="0"/>
        <v>17169278.059999999</v>
      </c>
      <c r="J31" s="80">
        <f>IF('Паспорт '!O31&gt;0,'Паспорт '!O31,J30)</f>
        <v>34.395400000000002</v>
      </c>
      <c r="K31" s="68"/>
      <c r="L31" s="95">
        <f>'Паспорт '!O31</f>
        <v>34.395400000000002</v>
      </c>
      <c r="N31" s="58"/>
      <c r="O31" s="59"/>
    </row>
    <row r="32" spans="1:15" ht="15" customHeight="1" x14ac:dyDescent="0.25">
      <c r="A32" s="67">
        <f>'Паспорт '!A32</f>
        <v>22</v>
      </c>
      <c r="B32" s="136">
        <v>17871.34</v>
      </c>
      <c r="C32" s="136">
        <v>20332.78</v>
      </c>
      <c r="D32" s="136">
        <v>159572.88</v>
      </c>
      <c r="E32" s="136">
        <v>7133.78</v>
      </c>
      <c r="F32" s="136">
        <v>59880.18</v>
      </c>
      <c r="G32" s="136">
        <v>7832.97</v>
      </c>
      <c r="H32" s="136">
        <v>15490075.25</v>
      </c>
      <c r="I32" s="82">
        <f t="shared" si="0"/>
        <v>15762699.18</v>
      </c>
      <c r="J32" s="80">
        <f>IF('Паспорт '!O32&gt;0,'Паспорт '!O32,J31)</f>
        <v>34.395400000000002</v>
      </c>
      <c r="K32" s="68"/>
      <c r="L32" s="95">
        <f>'Паспорт '!O32</f>
        <v>0</v>
      </c>
      <c r="N32" s="58"/>
      <c r="O32" s="59"/>
    </row>
    <row r="33" spans="1:16" ht="15" customHeight="1" x14ac:dyDescent="0.25">
      <c r="A33" s="67">
        <f>'Паспорт '!A33</f>
        <v>23</v>
      </c>
      <c r="B33" s="136">
        <v>18477</v>
      </c>
      <c r="C33" s="136">
        <v>20800.93</v>
      </c>
      <c r="D33" s="136">
        <v>159235.42000000001</v>
      </c>
      <c r="E33" s="136">
        <v>7208.1</v>
      </c>
      <c r="F33" s="136">
        <v>63793.93</v>
      </c>
      <c r="G33" s="136">
        <v>7903.91</v>
      </c>
      <c r="H33" s="136">
        <v>14447791.5</v>
      </c>
      <c r="I33" s="82">
        <f t="shared" si="0"/>
        <v>14725210.789999999</v>
      </c>
      <c r="J33" s="80">
        <f>IF('Паспорт '!O33&gt;0,'Паспорт '!O33,J32)</f>
        <v>34.395400000000002</v>
      </c>
      <c r="K33" s="68"/>
      <c r="L33" s="95">
        <f>'Паспорт '!O33</f>
        <v>0</v>
      </c>
      <c r="N33" s="58"/>
      <c r="O33" s="59"/>
    </row>
    <row r="34" spans="1:16" ht="15" customHeight="1" x14ac:dyDescent="0.25">
      <c r="A34" s="67">
        <f>'Паспорт '!A34</f>
        <v>24</v>
      </c>
      <c r="B34" s="136">
        <v>17977.32</v>
      </c>
      <c r="C34" s="136">
        <v>20421.02</v>
      </c>
      <c r="D34" s="136">
        <v>158087.91</v>
      </c>
      <c r="E34" s="136">
        <v>7450.98</v>
      </c>
      <c r="F34" s="136">
        <v>65088</v>
      </c>
      <c r="G34" s="136">
        <v>8019.99</v>
      </c>
      <c r="H34" s="136">
        <v>15019112.75</v>
      </c>
      <c r="I34" s="82">
        <f t="shared" si="0"/>
        <v>15296157.970000001</v>
      </c>
      <c r="J34" s="80">
        <f>IF('Паспорт '!O34&gt;0,'Паспорт '!O34,J33)</f>
        <v>34.409300000000002</v>
      </c>
      <c r="K34" s="68"/>
      <c r="L34" s="95">
        <f>'Паспорт '!O34</f>
        <v>34.409300000000002</v>
      </c>
      <c r="N34" s="58"/>
      <c r="O34" s="59"/>
    </row>
    <row r="35" spans="1:16" ht="15" customHeight="1" x14ac:dyDescent="0.25">
      <c r="A35" s="67">
        <f>'Паспорт '!A35</f>
        <v>25</v>
      </c>
      <c r="B35" s="136">
        <v>22019.75</v>
      </c>
      <c r="C35" s="136">
        <v>23417.15</v>
      </c>
      <c r="D35" s="136">
        <v>156869.32999999999</v>
      </c>
      <c r="E35" s="136">
        <v>9615.86</v>
      </c>
      <c r="F35" s="136">
        <v>72187.62</v>
      </c>
      <c r="G35" s="136">
        <v>8557.84</v>
      </c>
      <c r="H35" s="136">
        <v>15569284.5</v>
      </c>
      <c r="I35" s="82">
        <f t="shared" si="0"/>
        <v>15861952.050000001</v>
      </c>
      <c r="J35" s="80">
        <f>IF('Паспорт '!O35&gt;0,'Паспорт '!O35,J34)</f>
        <v>34.448900000000002</v>
      </c>
      <c r="K35" s="68"/>
      <c r="L35" s="95">
        <f>'Паспорт '!O35</f>
        <v>34.448900000000002</v>
      </c>
      <c r="N35" s="58"/>
      <c r="O35" s="59"/>
    </row>
    <row r="36" spans="1:16" ht="15" customHeight="1" x14ac:dyDescent="0.25">
      <c r="A36" s="67">
        <f>'Паспорт '!A36</f>
        <v>26</v>
      </c>
      <c r="B36" s="136">
        <v>22078.3</v>
      </c>
      <c r="C36" s="136">
        <v>23489.040000000001</v>
      </c>
      <c r="D36" s="136">
        <v>158541.76999999999</v>
      </c>
      <c r="E36" s="136">
        <v>10456.719999999999</v>
      </c>
      <c r="F36" s="136">
        <v>80908.73</v>
      </c>
      <c r="G36" s="136">
        <v>8884.5</v>
      </c>
      <c r="H36" s="136">
        <v>16183582.25</v>
      </c>
      <c r="I36" s="82">
        <f t="shared" si="0"/>
        <v>16487941.310000001</v>
      </c>
      <c r="J36" s="80">
        <f>IF('Паспорт '!O36&gt;0,'Паспорт '!O36,J35)</f>
        <v>34.387500000000003</v>
      </c>
      <c r="K36" s="68"/>
      <c r="L36" s="95">
        <f>'Паспорт '!O36</f>
        <v>34.387500000000003</v>
      </c>
      <c r="N36" s="58"/>
      <c r="O36" s="59"/>
    </row>
    <row r="37" spans="1:16" ht="15" customHeight="1" x14ac:dyDescent="0.25">
      <c r="A37" s="67">
        <f>'Паспорт '!A37</f>
        <v>27</v>
      </c>
      <c r="B37" s="136">
        <v>21821.45</v>
      </c>
      <c r="C37" s="136">
        <v>25180.47</v>
      </c>
      <c r="D37" s="136">
        <v>136847.98000000001</v>
      </c>
      <c r="E37" s="136">
        <v>10683.19</v>
      </c>
      <c r="F37" s="136">
        <v>68807.63</v>
      </c>
      <c r="G37" s="136">
        <v>9168.31</v>
      </c>
      <c r="H37" s="136">
        <v>16218176.25</v>
      </c>
      <c r="I37" s="82">
        <f t="shared" si="0"/>
        <v>16490685.279999999</v>
      </c>
      <c r="J37" s="80">
        <f>IF('Паспорт '!O37&gt;0,'Паспорт '!O37,J36)</f>
        <v>34.379899999999999</v>
      </c>
      <c r="K37" s="68"/>
      <c r="L37" s="95">
        <f>'Паспорт '!O37</f>
        <v>34.379899999999999</v>
      </c>
      <c r="N37" s="58"/>
      <c r="O37" s="59"/>
    </row>
    <row r="38" spans="1:16" ht="15" customHeight="1" x14ac:dyDescent="0.25">
      <c r="A38" s="67">
        <f>'Паспорт '!A38</f>
        <v>28</v>
      </c>
      <c r="B38" s="136">
        <v>22606.59</v>
      </c>
      <c r="C38" s="136">
        <v>24861.75</v>
      </c>
      <c r="D38" s="136">
        <v>157322.23000000001</v>
      </c>
      <c r="E38" s="136">
        <v>11000.3</v>
      </c>
      <c r="F38" s="136">
        <v>84908.52</v>
      </c>
      <c r="G38" s="136">
        <v>9428.17</v>
      </c>
      <c r="H38" s="136">
        <v>17226990</v>
      </c>
      <c r="I38" s="82">
        <f t="shared" si="0"/>
        <v>17537117.559999999</v>
      </c>
      <c r="J38" s="80">
        <f>IF('Паспорт '!O38&gt;0,'Паспорт '!O38,J37)</f>
        <v>34.387799999999999</v>
      </c>
      <c r="K38" s="68"/>
      <c r="L38" s="95">
        <f>'Паспорт '!O38</f>
        <v>34.387799999999999</v>
      </c>
      <c r="N38" s="58"/>
      <c r="O38" s="59"/>
    </row>
    <row r="39" spans="1:16" ht="15" customHeight="1" x14ac:dyDescent="0.25">
      <c r="A39" s="67">
        <f>'Паспорт '!A39</f>
        <v>29</v>
      </c>
      <c r="B39" s="136">
        <v>22501.59</v>
      </c>
      <c r="C39" s="136">
        <v>23977.37</v>
      </c>
      <c r="D39" s="136">
        <v>160237.98000000001</v>
      </c>
      <c r="E39" s="136">
        <v>10841.35</v>
      </c>
      <c r="F39" s="136">
        <v>88013.119999999995</v>
      </c>
      <c r="G39" s="136">
        <v>9901.44</v>
      </c>
      <c r="H39" s="136">
        <v>17753389.75</v>
      </c>
      <c r="I39" s="82">
        <f t="shared" ref="I39" si="1">SUM(B39:H39)</f>
        <v>18068862.600000001</v>
      </c>
      <c r="J39" s="80">
        <f>IF('Паспорт '!O39&gt;0,'Паспорт '!O39,J38)</f>
        <v>34.387799999999999</v>
      </c>
      <c r="K39" s="68"/>
      <c r="L39" s="95">
        <f>'Паспорт '!O39</f>
        <v>0</v>
      </c>
      <c r="N39" s="58"/>
      <c r="O39" s="59"/>
    </row>
    <row r="40" spans="1:16" ht="15" customHeight="1" x14ac:dyDescent="0.25">
      <c r="A40" s="67">
        <f>'Паспорт '!A40</f>
        <v>30</v>
      </c>
      <c r="B40" s="136">
        <v>20042.810000000001</v>
      </c>
      <c r="C40" s="136">
        <v>23104.78</v>
      </c>
      <c r="D40" s="136">
        <v>151633.66</v>
      </c>
      <c r="E40" s="136">
        <v>8023.19</v>
      </c>
      <c r="F40" s="136">
        <v>75284.09</v>
      </c>
      <c r="G40" s="136">
        <v>8635.84</v>
      </c>
      <c r="H40" s="136">
        <v>16636021.75</v>
      </c>
      <c r="I40" s="82">
        <f t="shared" ref="I40" si="2">SUM(B40:H40)</f>
        <v>16922746.120000001</v>
      </c>
      <c r="J40" s="80">
        <f>IF('Паспорт '!O40&gt;0,'Паспорт '!O40,J39)</f>
        <v>34.387799999999999</v>
      </c>
      <c r="K40" s="68"/>
      <c r="L40" s="95">
        <f>'Паспорт '!O40</f>
        <v>0</v>
      </c>
      <c r="N40" s="58"/>
      <c r="O40" s="59"/>
    </row>
    <row r="41" spans="1:16" ht="15" customHeight="1" x14ac:dyDescent="0.25">
      <c r="A41" s="67">
        <f>'Паспорт '!A41</f>
        <v>31</v>
      </c>
      <c r="B41" s="136">
        <v>23595.16</v>
      </c>
      <c r="C41" s="136">
        <v>24301.27</v>
      </c>
      <c r="D41" s="136">
        <v>153117.38</v>
      </c>
      <c r="E41" s="136">
        <v>6696.57</v>
      </c>
      <c r="F41" s="136">
        <v>80285.77</v>
      </c>
      <c r="G41" s="136">
        <v>8467.57</v>
      </c>
      <c r="H41" s="136">
        <v>16230313</v>
      </c>
      <c r="I41" s="82">
        <f t="shared" ref="I41:I43" si="3">SUM(B41:H41)</f>
        <v>16526776.720000001</v>
      </c>
      <c r="J41" s="80">
        <f>IF('Паспорт '!O41&gt;0,'Паспорт '!O41,J40)</f>
        <v>34.385599999999997</v>
      </c>
      <c r="K41" s="68"/>
      <c r="L41" s="95">
        <f>'Паспорт '!O41</f>
        <v>34.385599999999997</v>
      </c>
      <c r="N41" s="58"/>
      <c r="O41" s="59"/>
    </row>
    <row r="42" spans="1:16" ht="15" hidden="1" customHeight="1" x14ac:dyDescent="0.25">
      <c r="A42" s="67">
        <f>'Паспорт '!A42</f>
        <v>0</v>
      </c>
      <c r="B42" s="81">
        <v>1000000</v>
      </c>
      <c r="C42" s="81">
        <v>1000000</v>
      </c>
      <c r="D42" s="81">
        <v>1000000</v>
      </c>
      <c r="E42" s="81">
        <v>1000000</v>
      </c>
      <c r="F42" s="81">
        <v>1000000</v>
      </c>
      <c r="G42" s="81">
        <v>1000000</v>
      </c>
      <c r="H42" s="81">
        <v>1000000</v>
      </c>
      <c r="I42" s="82">
        <f t="shared" si="3"/>
        <v>7000000</v>
      </c>
      <c r="J42" s="80">
        <f>IF('Паспорт '!O42&gt;0,'Паспорт '!O42,J41)</f>
        <v>34.385599999999997</v>
      </c>
      <c r="K42" s="68"/>
      <c r="L42" s="95">
        <f>'Паспорт '!O42</f>
        <v>0</v>
      </c>
      <c r="N42" s="58"/>
      <c r="O42" s="59"/>
    </row>
    <row r="43" spans="1:16" ht="15" hidden="1" customHeight="1" x14ac:dyDescent="0.25">
      <c r="A43" s="67">
        <f>'Паспорт '!A43</f>
        <v>0</v>
      </c>
      <c r="B43" s="81">
        <v>1000000</v>
      </c>
      <c r="C43" s="81">
        <v>1000000</v>
      </c>
      <c r="D43" s="81">
        <v>1000000</v>
      </c>
      <c r="E43" s="81">
        <v>1000000</v>
      </c>
      <c r="F43" s="81">
        <v>1000000</v>
      </c>
      <c r="G43" s="81">
        <v>1000000</v>
      </c>
      <c r="H43" s="81">
        <v>1000000</v>
      </c>
      <c r="I43" s="82">
        <f t="shared" si="3"/>
        <v>7000000</v>
      </c>
      <c r="J43" s="80">
        <f>IF('Паспорт '!O43&gt;0,'Паспорт '!O43,J42)</f>
        <v>34.385599999999997</v>
      </c>
      <c r="K43" s="68"/>
      <c r="L43" s="95">
        <f>'Паспорт '!O43</f>
        <v>0</v>
      </c>
      <c r="N43" s="58"/>
      <c r="O43" s="59"/>
    </row>
    <row r="44" spans="1:16" ht="15" hidden="1" customHeight="1" x14ac:dyDescent="0.25">
      <c r="A44" s="67">
        <f>'Паспорт '!A44</f>
        <v>0</v>
      </c>
      <c r="B44" s="81">
        <v>1000000</v>
      </c>
      <c r="C44" s="81">
        <v>1000000</v>
      </c>
      <c r="D44" s="81">
        <v>1000000</v>
      </c>
      <c r="E44" s="81">
        <v>1000000</v>
      </c>
      <c r="F44" s="81">
        <v>1000000</v>
      </c>
      <c r="G44" s="81">
        <v>1000000</v>
      </c>
      <c r="H44" s="81">
        <v>1000000</v>
      </c>
      <c r="I44" s="82">
        <f>SUM(B44:H44)</f>
        <v>7000000</v>
      </c>
      <c r="J44" s="80">
        <f>IF('Паспорт '!O44&gt;0,'Паспорт '!O44,J43)</f>
        <v>34.385599999999997</v>
      </c>
      <c r="K44" s="68"/>
      <c r="L44" s="95">
        <f>'Паспорт '!O44</f>
        <v>0</v>
      </c>
      <c r="N44" s="58"/>
      <c r="O44" s="59"/>
    </row>
    <row r="45" spans="1:16" ht="37.5" customHeight="1" x14ac:dyDescent="0.25">
      <c r="A45" s="67" t="s">
        <v>50</v>
      </c>
      <c r="B45" s="83">
        <f>SUM(B11:B41)</f>
        <v>427708.62000000005</v>
      </c>
      <c r="C45" s="83">
        <f t="shared" ref="C45:H45" si="4">SUM(C11:C41)</f>
        <v>449438.95000000007</v>
      </c>
      <c r="D45" s="83">
        <f t="shared" si="4"/>
        <v>3114398.05</v>
      </c>
      <c r="E45" s="83">
        <f t="shared" si="4"/>
        <v>182102.19</v>
      </c>
      <c r="F45" s="83">
        <f t="shared" si="4"/>
        <v>1778087.4399999997</v>
      </c>
      <c r="G45" s="83">
        <f t="shared" si="4"/>
        <v>182838.81000000003</v>
      </c>
      <c r="H45" s="83">
        <f t="shared" si="4"/>
        <v>489692115.99000001</v>
      </c>
      <c r="I45" s="83">
        <f>SUM(I11:I41)</f>
        <v>495826690.05000013</v>
      </c>
      <c r="J45" s="84">
        <f>SUMPRODUCT(J11:J41,I11:I41)/SUM(I11:I41)</f>
        <v>31.936569602614508</v>
      </c>
      <c r="K45" s="69"/>
      <c r="L45" s="93"/>
      <c r="M45" s="4"/>
      <c r="N45" s="60"/>
      <c r="O45" s="131"/>
      <c r="P45" s="131"/>
    </row>
    <row r="46" spans="1:16" ht="13.5" customHeight="1" x14ac:dyDescent="0.25">
      <c r="A46" s="137"/>
      <c r="B46" s="138"/>
      <c r="C46" s="138"/>
      <c r="D46" s="138"/>
      <c r="E46" s="138"/>
      <c r="F46" s="138"/>
      <c r="G46" s="138"/>
      <c r="H46" s="138"/>
      <c r="I46" s="138"/>
      <c r="J46" s="139"/>
      <c r="K46" s="69"/>
      <c r="L46" s="93"/>
      <c r="M46" s="4"/>
      <c r="N46" s="60"/>
      <c r="O46" s="115"/>
      <c r="P46" s="115"/>
    </row>
    <row r="47" spans="1:16" x14ac:dyDescent="0.25">
      <c r="A47" t="s">
        <v>168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"/>
      <c r="P47" s="4"/>
    </row>
    <row r="48" spans="1:16" x14ac:dyDescent="0.25"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4"/>
      <c r="P48" s="4"/>
    </row>
    <row r="49" spans="1:16" x14ac:dyDescent="0.25">
      <c r="A49" s="78" t="s">
        <v>51</v>
      </c>
      <c r="B49" s="77"/>
      <c r="C49" s="77"/>
      <c r="D49" s="77"/>
      <c r="E49" s="78" t="s">
        <v>54</v>
      </c>
      <c r="F49" s="78"/>
      <c r="G49" s="33"/>
      <c r="H49" s="33"/>
      <c r="I49" s="33"/>
      <c r="J49" s="33"/>
      <c r="K49" s="4"/>
      <c r="L49" s="4"/>
      <c r="M49" s="4"/>
      <c r="N49" s="4"/>
      <c r="O49" s="74"/>
      <c r="P49" s="4"/>
    </row>
    <row r="50" spans="1:16" ht="11.25" customHeight="1" x14ac:dyDescent="0.25">
      <c r="A50" s="76" t="s">
        <v>42</v>
      </c>
      <c r="B50" s="13"/>
      <c r="C50" s="13"/>
      <c r="D50" s="13"/>
      <c r="E50" s="13" t="s">
        <v>10</v>
      </c>
      <c r="F50" s="13"/>
      <c r="H50" s="15" t="s">
        <v>12</v>
      </c>
      <c r="I50" s="79"/>
      <c r="J50" s="13" t="s">
        <v>11</v>
      </c>
      <c r="K50" s="63"/>
      <c r="L50" s="63"/>
      <c r="M50" s="63"/>
      <c r="N50" s="62"/>
      <c r="O50" s="74"/>
      <c r="P50" s="4"/>
    </row>
    <row r="51" spans="1:16" ht="11.25" customHeight="1" x14ac:dyDescent="0.25">
      <c r="A51" s="76"/>
      <c r="B51" s="13"/>
      <c r="C51" s="13"/>
      <c r="D51" s="13"/>
      <c r="E51" s="13"/>
      <c r="F51" s="13"/>
      <c r="G51" s="13"/>
      <c r="H51" s="79"/>
      <c r="I51" s="79"/>
      <c r="J51" s="79"/>
      <c r="K51" s="63"/>
      <c r="L51" s="63"/>
      <c r="M51" s="63"/>
      <c r="N51" s="62"/>
      <c r="O51" s="74"/>
      <c r="P51" s="4"/>
    </row>
    <row r="52" spans="1:16" x14ac:dyDescent="0.25">
      <c r="A52" s="78" t="s">
        <v>43</v>
      </c>
      <c r="B52" s="78"/>
      <c r="C52" s="78"/>
      <c r="D52" s="78"/>
      <c r="E52" s="78" t="s">
        <v>55</v>
      </c>
      <c r="F52" s="78"/>
      <c r="G52" s="33"/>
      <c r="H52" s="33"/>
      <c r="I52" s="33"/>
      <c r="J52" s="33"/>
      <c r="K52" s="4"/>
      <c r="L52" s="4"/>
      <c r="M52" s="4"/>
      <c r="N52" s="75"/>
      <c r="O52" s="74"/>
      <c r="P52" s="4"/>
    </row>
    <row r="53" spans="1:16" ht="12" customHeight="1" x14ac:dyDescent="0.25">
      <c r="A53" s="76" t="s">
        <v>44</v>
      </c>
      <c r="B53" s="13"/>
      <c r="C53" s="13"/>
      <c r="D53" s="13"/>
      <c r="E53" s="13" t="s">
        <v>10</v>
      </c>
      <c r="F53" s="13"/>
      <c r="H53" s="15" t="s">
        <v>12</v>
      </c>
      <c r="I53" s="79"/>
      <c r="J53" s="13" t="s">
        <v>11</v>
      </c>
      <c r="K53" s="63"/>
      <c r="L53" s="63"/>
      <c r="M53" s="63"/>
      <c r="N53" s="63"/>
      <c r="O53" s="74"/>
      <c r="P53" s="4"/>
    </row>
    <row r="54" spans="1:16" x14ac:dyDescent="0.25">
      <c r="H54" s="4"/>
      <c r="I54" s="4"/>
      <c r="J54" s="4"/>
      <c r="K54" s="4"/>
      <c r="L54" s="4"/>
      <c r="M54" s="4"/>
      <c r="N54" s="75"/>
      <c r="O54" s="74"/>
      <c r="P54" s="4"/>
    </row>
    <row r="55" spans="1:16" x14ac:dyDescent="0.25">
      <c r="K55" s="4"/>
      <c r="L55" s="4"/>
      <c r="M55" s="4"/>
      <c r="N55" s="4"/>
      <c r="O55" s="74"/>
      <c r="P55" s="4"/>
    </row>
  </sheetData>
  <mergeCells count="12">
    <mergeCell ref="A8:A10"/>
    <mergeCell ref="I8:I10"/>
    <mergeCell ref="J8:J10"/>
    <mergeCell ref="B9:B10"/>
    <mergeCell ref="O45:P45"/>
    <mergeCell ref="B8:H8"/>
    <mergeCell ref="C9:C10"/>
    <mergeCell ref="D9:D10"/>
    <mergeCell ref="E9:E10"/>
    <mergeCell ref="G9:G10"/>
    <mergeCell ref="H9:H10"/>
    <mergeCell ref="F9:F10"/>
  </mergeCells>
  <pageMargins left="0.78740157480314965" right="0.39370078740157483" top="0.59055118110236227" bottom="0.59055118110236227" header="0.31496062992125984" footer="0.31496062992125984"/>
  <pageSetup paperSize="9" scale="88" orientation="portrait" horizontalDpi="300" verticalDpi="300" r:id="rId1"/>
  <ignoredErrors>
    <ignoredError sqref="I24:I38 C45:H45 I11:I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opLeftCell="AF1" workbookViewId="0">
      <selection activeCell="AR3" sqref="AR3:AR33"/>
    </sheetView>
  </sheetViews>
  <sheetFormatPr defaultRowHeight="15" x14ac:dyDescent="0.25"/>
  <sheetData>
    <row r="1" spans="1:48" x14ac:dyDescent="0.25">
      <c r="A1" s="59" t="s">
        <v>68</v>
      </c>
      <c r="G1" t="s">
        <v>87</v>
      </c>
      <c r="M1" t="s">
        <v>99</v>
      </c>
      <c r="S1" t="s">
        <v>107</v>
      </c>
      <c r="Y1" t="s">
        <v>116</v>
      </c>
      <c r="AE1" t="s">
        <v>118</v>
      </c>
      <c r="AK1" t="s">
        <v>119</v>
      </c>
      <c r="AQ1" t="s">
        <v>127</v>
      </c>
    </row>
    <row r="2" spans="1:48" x14ac:dyDescent="0.25">
      <c r="A2" t="s">
        <v>69</v>
      </c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69</v>
      </c>
      <c r="Z2" t="s">
        <v>70</v>
      </c>
      <c r="AA2" t="s">
        <v>117</v>
      </c>
      <c r="AB2" t="s">
        <v>72</v>
      </c>
      <c r="AC2" t="s">
        <v>73</v>
      </c>
      <c r="AD2" t="s">
        <v>74</v>
      </c>
      <c r="AE2" t="s">
        <v>69</v>
      </c>
      <c r="AF2" t="s">
        <v>70</v>
      </c>
      <c r="AG2" t="s">
        <v>71</v>
      </c>
      <c r="AH2" t="s">
        <v>72</v>
      </c>
      <c r="AI2" t="s">
        <v>73</v>
      </c>
      <c r="AJ2" t="s">
        <v>74</v>
      </c>
      <c r="AK2" t="s">
        <v>69</v>
      </c>
      <c r="AL2" t="s">
        <v>70</v>
      </c>
      <c r="AM2" t="s">
        <v>71</v>
      </c>
      <c r="AN2" t="s">
        <v>72</v>
      </c>
      <c r="AO2" t="s">
        <v>73</v>
      </c>
      <c r="AP2" t="s">
        <v>74</v>
      </c>
      <c r="AQ2" t="s">
        <v>69</v>
      </c>
      <c r="AR2" t="s">
        <v>70</v>
      </c>
      <c r="AS2" t="s">
        <v>71</v>
      </c>
      <c r="AT2" t="s">
        <v>128</v>
      </c>
      <c r="AU2" t="s">
        <v>73</v>
      </c>
      <c r="AV2" t="s">
        <v>74</v>
      </c>
    </row>
    <row r="3" spans="1:48" x14ac:dyDescent="0.25">
      <c r="A3">
        <v>1</v>
      </c>
      <c r="B3">
        <v>4722.8999999999996</v>
      </c>
      <c r="C3">
        <v>428.54</v>
      </c>
      <c r="D3">
        <v>2.81</v>
      </c>
      <c r="E3">
        <v>11.37</v>
      </c>
      <c r="G3">
        <v>1</v>
      </c>
      <c r="H3">
        <v>5034</v>
      </c>
      <c r="I3">
        <v>1132.2560000000001</v>
      </c>
      <c r="J3">
        <v>3.23</v>
      </c>
      <c r="K3">
        <v>10.62</v>
      </c>
      <c r="M3">
        <v>1</v>
      </c>
      <c r="N3">
        <v>21337.77</v>
      </c>
      <c r="O3">
        <v>796.06500000000005</v>
      </c>
      <c r="P3">
        <v>3.03</v>
      </c>
      <c r="Q3">
        <v>9.15</v>
      </c>
      <c r="S3">
        <v>1</v>
      </c>
      <c r="T3">
        <v>1849.39</v>
      </c>
      <c r="U3">
        <v>503.18299999999999</v>
      </c>
      <c r="V3">
        <v>2.73</v>
      </c>
      <c r="W3">
        <v>11.5</v>
      </c>
      <c r="Y3">
        <v>1</v>
      </c>
      <c r="Z3">
        <v>1840.72</v>
      </c>
      <c r="AA3">
        <v>691.7</v>
      </c>
      <c r="AB3">
        <v>2.68</v>
      </c>
      <c r="AC3">
        <v>12.63</v>
      </c>
      <c r="AE3">
        <v>1</v>
      </c>
      <c r="AF3">
        <v>20987.21</v>
      </c>
      <c r="AG3">
        <v>103.01600000000001</v>
      </c>
      <c r="AH3">
        <v>3.36</v>
      </c>
      <c r="AI3">
        <v>7.19</v>
      </c>
      <c r="AJ3" t="s">
        <v>91</v>
      </c>
      <c r="AK3">
        <v>1</v>
      </c>
      <c r="AL3">
        <v>2377.2399999999998</v>
      </c>
      <c r="AM3">
        <v>364.846</v>
      </c>
      <c r="AN3">
        <v>2.23</v>
      </c>
      <c r="AO3">
        <v>11.65</v>
      </c>
      <c r="AQ3">
        <v>1</v>
      </c>
      <c r="AR3">
        <v>17934371</v>
      </c>
      <c r="AS3">
        <v>2065.1579999999999</v>
      </c>
      <c r="AT3">
        <v>45.7</v>
      </c>
      <c r="AU3" t="s">
        <v>129</v>
      </c>
      <c r="AV3" t="s">
        <v>130</v>
      </c>
    </row>
    <row r="4" spans="1:48" x14ac:dyDescent="0.25">
      <c r="A4">
        <v>2</v>
      </c>
      <c r="B4">
        <v>3897.78</v>
      </c>
      <c r="C4">
        <v>290.2</v>
      </c>
      <c r="D4">
        <v>2.8</v>
      </c>
      <c r="E4">
        <v>10.95</v>
      </c>
      <c r="G4">
        <v>2</v>
      </c>
      <c r="H4">
        <v>4129.96</v>
      </c>
      <c r="I4">
        <v>776.43399999999997</v>
      </c>
      <c r="J4">
        <v>3.16</v>
      </c>
      <c r="K4">
        <v>8.9600000000000009</v>
      </c>
      <c r="M4">
        <v>2</v>
      </c>
      <c r="N4">
        <v>14590.28</v>
      </c>
      <c r="O4">
        <v>366.42</v>
      </c>
      <c r="P4">
        <v>2.98</v>
      </c>
      <c r="Q4">
        <v>9.6999999999999993</v>
      </c>
      <c r="S4">
        <v>2</v>
      </c>
      <c r="T4">
        <v>1662.22</v>
      </c>
      <c r="U4">
        <v>407.49799999999999</v>
      </c>
      <c r="V4">
        <v>2.71</v>
      </c>
      <c r="W4">
        <v>10.99</v>
      </c>
      <c r="Y4">
        <v>2</v>
      </c>
      <c r="Z4">
        <v>1654.14</v>
      </c>
      <c r="AA4">
        <v>622.4</v>
      </c>
      <c r="AB4">
        <v>2.67</v>
      </c>
      <c r="AC4">
        <v>12.17</v>
      </c>
      <c r="AE4">
        <v>2</v>
      </c>
      <c r="AF4">
        <v>23442.57</v>
      </c>
      <c r="AG4">
        <v>128.30000000000001</v>
      </c>
      <c r="AH4">
        <v>3.35</v>
      </c>
      <c r="AI4">
        <v>6.47</v>
      </c>
      <c r="AJ4" t="s">
        <v>91</v>
      </c>
      <c r="AK4">
        <v>2</v>
      </c>
      <c r="AL4">
        <v>1897.5</v>
      </c>
      <c r="AM4">
        <v>233.98</v>
      </c>
      <c r="AN4">
        <v>2.2200000000000002</v>
      </c>
      <c r="AO4">
        <v>10.119999999999999</v>
      </c>
      <c r="AP4" t="s">
        <v>91</v>
      </c>
      <c r="AQ4">
        <v>2</v>
      </c>
      <c r="AR4">
        <v>18427984.5</v>
      </c>
      <c r="AS4">
        <v>2156.0749999999998</v>
      </c>
      <c r="AT4">
        <v>46.09</v>
      </c>
      <c r="AU4" t="s">
        <v>131</v>
      </c>
      <c r="AV4" t="s">
        <v>132</v>
      </c>
    </row>
    <row r="5" spans="1:48" x14ac:dyDescent="0.25">
      <c r="A5">
        <v>3</v>
      </c>
      <c r="B5">
        <v>3099.57</v>
      </c>
      <c r="C5">
        <v>183.26499999999999</v>
      </c>
      <c r="D5">
        <v>2.81</v>
      </c>
      <c r="E5">
        <v>12.59</v>
      </c>
      <c r="F5" t="s">
        <v>75</v>
      </c>
      <c r="G5">
        <v>3</v>
      </c>
      <c r="H5">
        <v>3970.27</v>
      </c>
      <c r="I5">
        <v>816.00199999999995</v>
      </c>
      <c r="J5">
        <v>3.23</v>
      </c>
      <c r="K5">
        <v>11.86</v>
      </c>
      <c r="L5" t="s">
        <v>75</v>
      </c>
      <c r="M5">
        <v>3</v>
      </c>
      <c r="N5">
        <v>15355.58</v>
      </c>
      <c r="O5">
        <v>406.33699999999999</v>
      </c>
      <c r="P5">
        <v>2.97</v>
      </c>
      <c r="Q5">
        <v>9.31</v>
      </c>
      <c r="R5" t="s">
        <v>75</v>
      </c>
      <c r="S5">
        <v>3</v>
      </c>
      <c r="T5">
        <v>1504.63</v>
      </c>
      <c r="U5">
        <v>329.57799999999997</v>
      </c>
      <c r="V5">
        <v>2.76</v>
      </c>
      <c r="W5">
        <v>12.99</v>
      </c>
      <c r="X5" t="s">
        <v>75</v>
      </c>
      <c r="Y5">
        <v>3</v>
      </c>
      <c r="Z5">
        <v>1497.83</v>
      </c>
      <c r="AA5">
        <v>555.79999999999995</v>
      </c>
      <c r="AB5">
        <v>2.73</v>
      </c>
      <c r="AC5">
        <v>14.24</v>
      </c>
      <c r="AD5" t="s">
        <v>75</v>
      </c>
      <c r="AE5">
        <v>3</v>
      </c>
      <c r="AF5">
        <v>27293.279999999999</v>
      </c>
      <c r="AG5">
        <v>172.87299999999999</v>
      </c>
      <c r="AH5">
        <v>3.36</v>
      </c>
      <c r="AI5">
        <v>5.39</v>
      </c>
      <c r="AJ5" t="s">
        <v>79</v>
      </c>
      <c r="AK5">
        <v>3</v>
      </c>
      <c r="AL5">
        <v>1674.72</v>
      </c>
      <c r="AM5">
        <v>184.52500000000001</v>
      </c>
      <c r="AN5">
        <v>2.21</v>
      </c>
      <c r="AO5">
        <v>12.54</v>
      </c>
      <c r="AP5" t="s">
        <v>79</v>
      </c>
      <c r="AQ5">
        <v>3</v>
      </c>
      <c r="AR5">
        <v>15282414</v>
      </c>
      <c r="AS5">
        <v>1494.3309999999999</v>
      </c>
      <c r="AT5" t="s">
        <v>133</v>
      </c>
      <c r="AU5" t="s">
        <v>134</v>
      </c>
      <c r="AV5" t="s">
        <v>74</v>
      </c>
    </row>
    <row r="6" spans="1:48" x14ac:dyDescent="0.25">
      <c r="A6">
        <v>4</v>
      </c>
      <c r="B6">
        <v>3020.63</v>
      </c>
      <c r="C6">
        <v>176.35400000000001</v>
      </c>
      <c r="D6">
        <v>2.8</v>
      </c>
      <c r="E6">
        <v>12.76</v>
      </c>
      <c r="F6" t="s">
        <v>75</v>
      </c>
      <c r="G6">
        <v>4</v>
      </c>
      <c r="H6">
        <v>4181.2</v>
      </c>
      <c r="I6" t="s">
        <v>88</v>
      </c>
      <c r="J6" t="s">
        <v>89</v>
      </c>
      <c r="K6" t="s">
        <v>90</v>
      </c>
      <c r="L6" t="s">
        <v>74</v>
      </c>
      <c r="M6">
        <v>4</v>
      </c>
      <c r="N6">
        <v>13698.89</v>
      </c>
      <c r="O6">
        <v>326.75599999999997</v>
      </c>
      <c r="P6">
        <v>2.95</v>
      </c>
      <c r="Q6">
        <v>9.5399999999999991</v>
      </c>
      <c r="R6" t="s">
        <v>75</v>
      </c>
      <c r="S6">
        <v>4</v>
      </c>
      <c r="T6">
        <v>1472.97</v>
      </c>
      <c r="U6">
        <v>334.60500000000002</v>
      </c>
      <c r="V6">
        <v>2.73</v>
      </c>
      <c r="W6">
        <v>12.55</v>
      </c>
      <c r="X6" t="s">
        <v>75</v>
      </c>
      <c r="Y6">
        <v>4</v>
      </c>
      <c r="Z6">
        <v>1466.74</v>
      </c>
      <c r="AA6">
        <v>552.1</v>
      </c>
      <c r="AB6">
        <v>2.69</v>
      </c>
      <c r="AC6">
        <v>13.73</v>
      </c>
      <c r="AD6" t="s">
        <v>75</v>
      </c>
      <c r="AE6">
        <v>4</v>
      </c>
      <c r="AF6">
        <v>29753.52</v>
      </c>
      <c r="AG6">
        <v>208.84700000000001</v>
      </c>
      <c r="AH6">
        <v>3.33</v>
      </c>
      <c r="AI6">
        <v>5.31</v>
      </c>
      <c r="AJ6" t="s">
        <v>79</v>
      </c>
      <c r="AK6">
        <v>4</v>
      </c>
      <c r="AL6">
        <v>1637.61</v>
      </c>
      <c r="AM6">
        <v>173.78299999999999</v>
      </c>
      <c r="AN6">
        <v>2.2000000000000002</v>
      </c>
      <c r="AO6">
        <v>12.14</v>
      </c>
      <c r="AP6" t="s">
        <v>79</v>
      </c>
      <c r="AQ6">
        <v>4</v>
      </c>
      <c r="AR6">
        <v>14479480.25</v>
      </c>
      <c r="AS6">
        <v>1304.6079999999999</v>
      </c>
      <c r="AT6">
        <v>47.21</v>
      </c>
      <c r="AU6" t="s">
        <v>135</v>
      </c>
      <c r="AV6" t="s">
        <v>132</v>
      </c>
    </row>
    <row r="7" spans="1:48" x14ac:dyDescent="0.25">
      <c r="A7">
        <v>5</v>
      </c>
      <c r="B7">
        <v>3805.17</v>
      </c>
      <c r="C7">
        <v>300.423</v>
      </c>
      <c r="D7">
        <v>2.79</v>
      </c>
      <c r="E7">
        <v>11.94</v>
      </c>
      <c r="F7" t="s">
        <v>75</v>
      </c>
      <c r="G7">
        <v>5</v>
      </c>
      <c r="H7">
        <v>5179.8100000000004</v>
      </c>
      <c r="I7">
        <v>1126.374</v>
      </c>
      <c r="J7">
        <v>3.21</v>
      </c>
      <c r="K7">
        <v>11.33</v>
      </c>
      <c r="L7" t="s">
        <v>75</v>
      </c>
      <c r="M7">
        <v>5</v>
      </c>
      <c r="N7">
        <v>12095.73</v>
      </c>
      <c r="O7">
        <v>263.18200000000002</v>
      </c>
      <c r="P7">
        <v>2.93</v>
      </c>
      <c r="Q7">
        <v>9.6300000000000008</v>
      </c>
      <c r="R7" t="s">
        <v>75</v>
      </c>
      <c r="S7">
        <v>5</v>
      </c>
      <c r="T7">
        <v>2266.16</v>
      </c>
      <c r="U7">
        <v>832.43</v>
      </c>
      <c r="V7">
        <v>2.63</v>
      </c>
      <c r="W7">
        <v>10.51</v>
      </c>
      <c r="X7" t="s">
        <v>75</v>
      </c>
      <c r="Y7">
        <v>5</v>
      </c>
      <c r="Z7">
        <v>2251.46</v>
      </c>
      <c r="AA7">
        <v>887.7</v>
      </c>
      <c r="AB7">
        <v>2.5499999999999998</v>
      </c>
      <c r="AC7">
        <v>11.63</v>
      </c>
      <c r="AD7" t="s">
        <v>75</v>
      </c>
      <c r="AE7">
        <v>5</v>
      </c>
      <c r="AF7">
        <v>34723.56</v>
      </c>
      <c r="AG7">
        <v>275.06</v>
      </c>
      <c r="AH7">
        <v>3.35</v>
      </c>
      <c r="AI7">
        <v>5.95</v>
      </c>
      <c r="AJ7" t="s">
        <v>79</v>
      </c>
      <c r="AK7">
        <v>5</v>
      </c>
      <c r="AL7">
        <v>1852.83</v>
      </c>
      <c r="AM7">
        <v>220.87100000000001</v>
      </c>
      <c r="AN7">
        <v>2.2000000000000002</v>
      </c>
      <c r="AO7">
        <v>11.92</v>
      </c>
      <c r="AP7" t="s">
        <v>75</v>
      </c>
      <c r="AQ7">
        <v>5</v>
      </c>
      <c r="AR7">
        <v>14692170.5</v>
      </c>
      <c r="AS7">
        <v>1327.64</v>
      </c>
      <c r="AT7">
        <v>47.48</v>
      </c>
      <c r="AU7" t="s">
        <v>136</v>
      </c>
      <c r="AV7" t="s">
        <v>132</v>
      </c>
    </row>
    <row r="8" spans="1:48" x14ac:dyDescent="0.25">
      <c r="A8">
        <v>6</v>
      </c>
      <c r="B8">
        <v>4248.22</v>
      </c>
      <c r="C8">
        <v>357.899</v>
      </c>
      <c r="D8">
        <v>2.79</v>
      </c>
      <c r="E8">
        <v>10.64</v>
      </c>
      <c r="F8" t="s">
        <v>75</v>
      </c>
      <c r="G8">
        <v>6</v>
      </c>
      <c r="H8">
        <v>5140.42</v>
      </c>
      <c r="I8">
        <v>1092.3520000000001</v>
      </c>
      <c r="J8">
        <v>3.15</v>
      </c>
      <c r="K8">
        <v>8.69</v>
      </c>
      <c r="L8" t="s">
        <v>75</v>
      </c>
      <c r="M8">
        <v>6</v>
      </c>
      <c r="N8">
        <v>9749.18</v>
      </c>
      <c r="O8">
        <v>172.137</v>
      </c>
      <c r="P8">
        <v>2.92</v>
      </c>
      <c r="Q8">
        <v>8.41</v>
      </c>
      <c r="R8" t="s">
        <v>79</v>
      </c>
      <c r="S8">
        <v>6</v>
      </c>
      <c r="T8">
        <v>2488.09</v>
      </c>
      <c r="U8">
        <v>991.98</v>
      </c>
      <c r="V8">
        <v>2.64</v>
      </c>
      <c r="W8">
        <v>8.11</v>
      </c>
      <c r="X8" t="s">
        <v>75</v>
      </c>
      <c r="Y8">
        <v>6</v>
      </c>
      <c r="Z8">
        <v>2471</v>
      </c>
      <c r="AA8">
        <v>971</v>
      </c>
      <c r="AB8">
        <v>2.54</v>
      </c>
      <c r="AC8">
        <v>9.19</v>
      </c>
      <c r="AD8" t="s">
        <v>75</v>
      </c>
      <c r="AE8">
        <v>6</v>
      </c>
      <c r="AF8">
        <v>37090.46</v>
      </c>
      <c r="AG8">
        <v>304.12400000000002</v>
      </c>
      <c r="AH8">
        <v>3.32</v>
      </c>
      <c r="AI8">
        <v>4.88</v>
      </c>
      <c r="AJ8" t="s">
        <v>79</v>
      </c>
      <c r="AK8">
        <v>6</v>
      </c>
      <c r="AL8">
        <v>1985.33</v>
      </c>
      <c r="AM8">
        <v>248.018</v>
      </c>
      <c r="AN8">
        <v>2.19</v>
      </c>
      <c r="AO8">
        <v>9.11</v>
      </c>
      <c r="AP8" t="s">
        <v>75</v>
      </c>
      <c r="AQ8">
        <v>6</v>
      </c>
      <c r="AR8">
        <v>15095333.5</v>
      </c>
      <c r="AS8">
        <v>1397.268</v>
      </c>
      <c r="AT8">
        <v>47.59</v>
      </c>
      <c r="AU8" t="s">
        <v>137</v>
      </c>
      <c r="AV8" t="s">
        <v>74</v>
      </c>
    </row>
    <row r="9" spans="1:48" x14ac:dyDescent="0.25">
      <c r="A9">
        <v>7</v>
      </c>
      <c r="B9">
        <v>4368.8</v>
      </c>
      <c r="C9">
        <v>366.697</v>
      </c>
      <c r="D9">
        <v>2.79</v>
      </c>
      <c r="E9">
        <v>11.27</v>
      </c>
      <c r="F9" t="s">
        <v>75</v>
      </c>
      <c r="G9">
        <v>7</v>
      </c>
      <c r="H9">
        <v>5461.66</v>
      </c>
      <c r="I9">
        <v>1223.239</v>
      </c>
      <c r="J9">
        <v>3.27</v>
      </c>
      <c r="K9">
        <v>9.9600000000000009</v>
      </c>
      <c r="L9" t="s">
        <v>75</v>
      </c>
      <c r="M9">
        <v>7</v>
      </c>
      <c r="N9">
        <v>13190.64</v>
      </c>
      <c r="O9">
        <v>308.26900000000001</v>
      </c>
      <c r="P9">
        <v>2.94</v>
      </c>
      <c r="Q9">
        <v>8.19</v>
      </c>
      <c r="R9" t="s">
        <v>75</v>
      </c>
      <c r="S9">
        <v>7</v>
      </c>
      <c r="T9">
        <v>2537.8200000000002</v>
      </c>
      <c r="U9">
        <v>1015.449</v>
      </c>
      <c r="V9">
        <v>2.65</v>
      </c>
      <c r="W9">
        <v>8.39</v>
      </c>
      <c r="X9" t="s">
        <v>75</v>
      </c>
      <c r="Y9">
        <v>7</v>
      </c>
      <c r="Z9">
        <v>2522.5700000000002</v>
      </c>
      <c r="AA9">
        <v>986.5</v>
      </c>
      <c r="AB9">
        <v>2.56</v>
      </c>
      <c r="AC9">
        <v>9.58</v>
      </c>
      <c r="AD9" t="s">
        <v>75</v>
      </c>
      <c r="AE9">
        <v>7</v>
      </c>
      <c r="AF9">
        <v>34428.559999999998</v>
      </c>
      <c r="AG9">
        <v>277.709</v>
      </c>
      <c r="AH9">
        <v>3.36</v>
      </c>
      <c r="AI9">
        <v>5.38</v>
      </c>
      <c r="AJ9" t="s">
        <v>79</v>
      </c>
      <c r="AK9">
        <v>7</v>
      </c>
      <c r="AL9">
        <v>2258.88</v>
      </c>
      <c r="AM9">
        <v>331.00200000000001</v>
      </c>
      <c r="AN9">
        <v>2.2000000000000002</v>
      </c>
      <c r="AO9">
        <v>9.92</v>
      </c>
      <c r="AP9" t="s">
        <v>75</v>
      </c>
      <c r="AQ9">
        <v>7</v>
      </c>
      <c r="AR9">
        <v>14536297</v>
      </c>
      <c r="AS9">
        <v>1321.922</v>
      </c>
      <c r="AT9">
        <v>47.06</v>
      </c>
      <c r="AU9" t="s">
        <v>138</v>
      </c>
      <c r="AV9" t="s">
        <v>132</v>
      </c>
    </row>
    <row r="10" spans="1:48" x14ac:dyDescent="0.25">
      <c r="A10">
        <v>8</v>
      </c>
      <c r="B10">
        <v>6349.6</v>
      </c>
      <c r="C10">
        <v>828.61099999999999</v>
      </c>
      <c r="D10">
        <v>2.77</v>
      </c>
      <c r="E10">
        <v>11.45</v>
      </c>
      <c r="G10">
        <v>8</v>
      </c>
      <c r="H10">
        <v>5793.04</v>
      </c>
      <c r="I10">
        <v>1685.4690000000001</v>
      </c>
      <c r="J10">
        <v>3.2</v>
      </c>
      <c r="K10">
        <v>11.41</v>
      </c>
      <c r="M10">
        <v>8</v>
      </c>
      <c r="N10">
        <v>16537.240000000002</v>
      </c>
      <c r="O10">
        <v>512.62800000000004</v>
      </c>
      <c r="P10">
        <v>2.96</v>
      </c>
      <c r="Q10">
        <v>8.49</v>
      </c>
      <c r="S10">
        <v>8</v>
      </c>
      <c r="T10">
        <v>2923.59</v>
      </c>
      <c r="U10">
        <v>1416.6959999999999</v>
      </c>
      <c r="V10">
        <v>2.62</v>
      </c>
      <c r="W10">
        <v>11.26</v>
      </c>
      <c r="Y10">
        <v>8</v>
      </c>
      <c r="Z10">
        <v>2903.43</v>
      </c>
      <c r="AA10">
        <v>1181.3</v>
      </c>
      <c r="AB10">
        <v>2.4900000000000002</v>
      </c>
      <c r="AC10">
        <v>12.19</v>
      </c>
      <c r="AE10">
        <v>8</v>
      </c>
      <c r="AF10">
        <v>34538.65</v>
      </c>
      <c r="AG10">
        <v>274.47899999999998</v>
      </c>
      <c r="AH10">
        <v>3.36</v>
      </c>
      <c r="AI10">
        <v>6.55</v>
      </c>
      <c r="AJ10" t="s">
        <v>91</v>
      </c>
      <c r="AK10">
        <v>8</v>
      </c>
      <c r="AL10">
        <v>3094.04</v>
      </c>
      <c r="AM10">
        <v>652.721</v>
      </c>
      <c r="AN10">
        <v>2.19</v>
      </c>
      <c r="AO10">
        <v>10.74</v>
      </c>
      <c r="AQ10">
        <v>8</v>
      </c>
      <c r="AR10">
        <v>13732189.5</v>
      </c>
      <c r="AS10">
        <v>1166.6869999999999</v>
      </c>
      <c r="AT10">
        <v>47.23</v>
      </c>
      <c r="AU10" t="s">
        <v>139</v>
      </c>
      <c r="AV10" t="s">
        <v>130</v>
      </c>
    </row>
    <row r="11" spans="1:48" x14ac:dyDescent="0.25">
      <c r="A11">
        <v>9</v>
      </c>
      <c r="B11">
        <v>7148.15</v>
      </c>
      <c r="C11">
        <v>977.66399999999999</v>
      </c>
      <c r="D11">
        <v>2.77</v>
      </c>
      <c r="E11">
        <v>6.31</v>
      </c>
      <c r="G11">
        <v>9</v>
      </c>
      <c r="H11">
        <v>7326.82</v>
      </c>
      <c r="I11">
        <v>2503.308</v>
      </c>
      <c r="J11">
        <v>3.27</v>
      </c>
      <c r="K11">
        <v>7.9</v>
      </c>
      <c r="L11" t="s">
        <v>91</v>
      </c>
      <c r="M11">
        <v>9</v>
      </c>
      <c r="N11">
        <v>20574.37</v>
      </c>
      <c r="O11">
        <v>736.58199999999999</v>
      </c>
      <c r="P11">
        <v>2.97</v>
      </c>
      <c r="Q11">
        <v>6.94</v>
      </c>
      <c r="S11">
        <v>9</v>
      </c>
      <c r="T11">
        <v>3799.92</v>
      </c>
      <c r="U11">
        <v>2472.9450000000002</v>
      </c>
      <c r="V11">
        <v>2.64</v>
      </c>
      <c r="W11">
        <v>10.07</v>
      </c>
      <c r="Y11">
        <v>9</v>
      </c>
      <c r="Z11">
        <v>3747.74</v>
      </c>
      <c r="AA11">
        <v>1574</v>
      </c>
      <c r="AB11">
        <v>2.41</v>
      </c>
      <c r="AC11">
        <v>10.09</v>
      </c>
      <c r="AE11">
        <v>9</v>
      </c>
      <c r="AF11">
        <v>40120.769999999997</v>
      </c>
      <c r="AG11">
        <v>354.65699999999998</v>
      </c>
      <c r="AH11">
        <v>3.29</v>
      </c>
      <c r="AI11">
        <v>3.46</v>
      </c>
      <c r="AJ11" t="s">
        <v>91</v>
      </c>
      <c r="AK11">
        <v>9</v>
      </c>
      <c r="AL11">
        <v>3588.27</v>
      </c>
      <c r="AM11">
        <v>823.26900000000001</v>
      </c>
      <c r="AN11">
        <v>2.17</v>
      </c>
      <c r="AO11">
        <v>5.78</v>
      </c>
      <c r="AQ11">
        <v>9</v>
      </c>
      <c r="AR11">
        <v>14050173.42</v>
      </c>
      <c r="AS11">
        <v>1233.711</v>
      </c>
      <c r="AT11">
        <v>46.76</v>
      </c>
      <c r="AU11" t="s">
        <v>140</v>
      </c>
      <c r="AV11" t="s">
        <v>141</v>
      </c>
    </row>
    <row r="12" spans="1:48" x14ac:dyDescent="0.25">
      <c r="A12">
        <v>10</v>
      </c>
      <c r="B12">
        <v>10250</v>
      </c>
      <c r="C12" t="s">
        <v>76</v>
      </c>
      <c r="D12" t="s">
        <v>77</v>
      </c>
      <c r="E12" t="s">
        <v>78</v>
      </c>
      <c r="F12" t="s">
        <v>74</v>
      </c>
      <c r="G12">
        <v>10</v>
      </c>
      <c r="H12">
        <v>8130.17</v>
      </c>
      <c r="I12">
        <v>2683.3339999999998</v>
      </c>
      <c r="J12">
        <v>3.35</v>
      </c>
      <c r="K12">
        <v>7.88</v>
      </c>
      <c r="L12" t="s">
        <v>75</v>
      </c>
      <c r="M12">
        <v>10</v>
      </c>
      <c r="N12">
        <v>27195.62</v>
      </c>
      <c r="O12">
        <v>1292.009</v>
      </c>
      <c r="P12">
        <v>3.03</v>
      </c>
      <c r="Q12">
        <v>8.83</v>
      </c>
      <c r="R12" t="s">
        <v>75</v>
      </c>
      <c r="S12">
        <v>10</v>
      </c>
      <c r="T12">
        <v>4235.78</v>
      </c>
      <c r="U12">
        <v>2810.1590000000001</v>
      </c>
      <c r="V12">
        <v>2.73</v>
      </c>
      <c r="W12">
        <v>12.5</v>
      </c>
      <c r="X12" t="s">
        <v>75</v>
      </c>
      <c r="Y12">
        <v>10</v>
      </c>
      <c r="Z12">
        <v>4170.08</v>
      </c>
      <c r="AA12">
        <v>1701.1</v>
      </c>
      <c r="AB12">
        <v>2.4700000000000002</v>
      </c>
      <c r="AC12">
        <v>12.31</v>
      </c>
      <c r="AD12" t="s">
        <v>75</v>
      </c>
      <c r="AE12">
        <v>10</v>
      </c>
      <c r="AF12">
        <v>43234.48</v>
      </c>
      <c r="AG12">
        <v>410.37700000000001</v>
      </c>
      <c r="AH12">
        <v>3.34</v>
      </c>
      <c r="AI12">
        <v>6.56</v>
      </c>
      <c r="AJ12" t="s">
        <v>75</v>
      </c>
      <c r="AK12">
        <v>10</v>
      </c>
      <c r="AL12">
        <v>3674.08</v>
      </c>
      <c r="AM12">
        <v>855.63800000000003</v>
      </c>
      <c r="AN12">
        <v>2.1800000000000002</v>
      </c>
      <c r="AO12">
        <v>5.78</v>
      </c>
      <c r="AP12" t="s">
        <v>75</v>
      </c>
      <c r="AQ12">
        <v>10</v>
      </c>
      <c r="AR12">
        <v>13912566.720000001</v>
      </c>
      <c r="AS12">
        <v>1211.144</v>
      </c>
      <c r="AT12">
        <v>46.78</v>
      </c>
      <c r="AU12" t="s">
        <v>142</v>
      </c>
      <c r="AV12" t="s">
        <v>74</v>
      </c>
    </row>
    <row r="13" spans="1:48" x14ac:dyDescent="0.25">
      <c r="A13">
        <v>11</v>
      </c>
      <c r="B13">
        <v>9572.27</v>
      </c>
      <c r="C13">
        <v>97.167000000000002</v>
      </c>
      <c r="D13">
        <v>2.77</v>
      </c>
      <c r="E13">
        <v>8.65</v>
      </c>
      <c r="F13" t="s">
        <v>79</v>
      </c>
      <c r="G13">
        <v>11</v>
      </c>
      <c r="H13">
        <v>6743.13</v>
      </c>
      <c r="I13">
        <v>1987.2850000000001</v>
      </c>
      <c r="J13">
        <v>3.31</v>
      </c>
      <c r="K13">
        <v>7.22</v>
      </c>
      <c r="L13" t="s">
        <v>75</v>
      </c>
      <c r="M13">
        <v>11</v>
      </c>
      <c r="N13">
        <v>28285.29</v>
      </c>
      <c r="O13">
        <v>1360.404</v>
      </c>
      <c r="P13">
        <v>3.04</v>
      </c>
      <c r="Q13">
        <v>6.34</v>
      </c>
      <c r="R13" t="s">
        <v>75</v>
      </c>
      <c r="S13">
        <v>11</v>
      </c>
      <c r="T13">
        <v>3812.58</v>
      </c>
      <c r="U13">
        <v>2165.9569999999999</v>
      </c>
      <c r="V13">
        <v>2.76</v>
      </c>
      <c r="W13">
        <v>9.98</v>
      </c>
      <c r="X13" t="s">
        <v>75</v>
      </c>
      <c r="Y13">
        <v>11</v>
      </c>
      <c r="Z13">
        <v>3759.85</v>
      </c>
      <c r="AA13">
        <v>1466</v>
      </c>
      <c r="AB13">
        <v>2.5499999999999998</v>
      </c>
      <c r="AC13">
        <v>10</v>
      </c>
      <c r="AD13" t="s">
        <v>75</v>
      </c>
      <c r="AE13">
        <v>11</v>
      </c>
      <c r="AF13">
        <v>39934.879999999997</v>
      </c>
      <c r="AG13">
        <v>342.303</v>
      </c>
      <c r="AH13">
        <v>3.33</v>
      </c>
      <c r="AI13">
        <v>5.56</v>
      </c>
      <c r="AJ13" t="s">
        <v>75</v>
      </c>
      <c r="AK13">
        <v>11</v>
      </c>
      <c r="AL13">
        <v>3431.68</v>
      </c>
      <c r="AM13">
        <v>741.08399999999995</v>
      </c>
      <c r="AN13">
        <v>2.19</v>
      </c>
      <c r="AO13">
        <v>6.49</v>
      </c>
      <c r="AP13" t="s">
        <v>75</v>
      </c>
      <c r="AQ13">
        <v>11</v>
      </c>
      <c r="AR13">
        <v>14450153</v>
      </c>
      <c r="AS13">
        <v>1300.905</v>
      </c>
      <c r="AT13">
        <v>46.87</v>
      </c>
      <c r="AU13" t="s">
        <v>143</v>
      </c>
      <c r="AV13" t="s">
        <v>132</v>
      </c>
    </row>
    <row r="14" spans="1:48" x14ac:dyDescent="0.25">
      <c r="A14">
        <v>12</v>
      </c>
      <c r="B14">
        <v>13198.35</v>
      </c>
      <c r="C14">
        <v>179.917</v>
      </c>
      <c r="D14">
        <v>2.76</v>
      </c>
      <c r="E14">
        <v>6.35</v>
      </c>
      <c r="F14" t="s">
        <v>75</v>
      </c>
      <c r="G14">
        <v>12</v>
      </c>
      <c r="H14">
        <v>9260.76</v>
      </c>
      <c r="I14" t="s">
        <v>92</v>
      </c>
      <c r="J14" t="s">
        <v>93</v>
      </c>
      <c r="K14" t="s">
        <v>94</v>
      </c>
      <c r="L14" t="s">
        <v>74</v>
      </c>
      <c r="M14">
        <v>12</v>
      </c>
      <c r="N14">
        <v>65483.07</v>
      </c>
      <c r="O14" t="s">
        <v>100</v>
      </c>
      <c r="P14" t="s">
        <v>101</v>
      </c>
      <c r="Q14" t="s">
        <v>102</v>
      </c>
      <c r="R14" t="s">
        <v>74</v>
      </c>
      <c r="S14">
        <v>12</v>
      </c>
      <c r="T14" t="s">
        <v>108</v>
      </c>
      <c r="U14" t="s">
        <v>109</v>
      </c>
      <c r="V14" t="s">
        <v>110</v>
      </c>
      <c r="W14" t="s">
        <v>111</v>
      </c>
      <c r="X14" t="s">
        <v>74</v>
      </c>
      <c r="Y14">
        <v>12</v>
      </c>
      <c r="Z14">
        <v>5179.3500000000004</v>
      </c>
      <c r="AA14">
        <v>1960.4</v>
      </c>
      <c r="AB14">
        <v>2.59</v>
      </c>
      <c r="AC14">
        <v>8.1300000000000008</v>
      </c>
      <c r="AD14" t="s">
        <v>79</v>
      </c>
      <c r="AE14">
        <v>12</v>
      </c>
      <c r="AF14">
        <v>68221.8</v>
      </c>
      <c r="AG14">
        <v>956.91700000000003</v>
      </c>
      <c r="AH14">
        <v>3.39</v>
      </c>
      <c r="AI14">
        <v>3.59</v>
      </c>
      <c r="AJ14" t="s">
        <v>75</v>
      </c>
      <c r="AK14">
        <v>12</v>
      </c>
      <c r="AL14">
        <v>4663.3500000000004</v>
      </c>
      <c r="AM14">
        <v>1362.9570000000001</v>
      </c>
      <c r="AN14">
        <v>2.2000000000000002</v>
      </c>
      <c r="AO14">
        <v>2.9</v>
      </c>
      <c r="AP14" t="s">
        <v>75</v>
      </c>
      <c r="AQ14">
        <v>12</v>
      </c>
      <c r="AR14">
        <v>14995725.130000001</v>
      </c>
      <c r="AS14">
        <v>1411.6579999999999</v>
      </c>
      <c r="AT14">
        <v>46.49</v>
      </c>
      <c r="AU14" t="s">
        <v>144</v>
      </c>
      <c r="AV14" t="s">
        <v>74</v>
      </c>
    </row>
    <row r="15" spans="1:48" x14ac:dyDescent="0.25">
      <c r="A15">
        <v>13</v>
      </c>
      <c r="B15">
        <v>17300.66</v>
      </c>
      <c r="C15">
        <v>315.58600000000001</v>
      </c>
      <c r="D15">
        <v>2.73</v>
      </c>
      <c r="E15">
        <v>7.65</v>
      </c>
      <c r="F15" t="s">
        <v>75</v>
      </c>
      <c r="G15">
        <v>13</v>
      </c>
      <c r="H15">
        <v>12662.66</v>
      </c>
      <c r="I15">
        <v>84.501000000000005</v>
      </c>
      <c r="J15">
        <v>3.01</v>
      </c>
      <c r="K15">
        <v>5.67</v>
      </c>
      <c r="L15" t="s">
        <v>79</v>
      </c>
      <c r="M15">
        <v>13</v>
      </c>
      <c r="N15">
        <v>125264.03</v>
      </c>
      <c r="O15">
        <v>1142.3389999999999</v>
      </c>
      <c r="P15">
        <v>2.98</v>
      </c>
      <c r="Q15">
        <v>7.5</v>
      </c>
      <c r="R15" t="s">
        <v>75</v>
      </c>
      <c r="S15">
        <v>13</v>
      </c>
      <c r="T15">
        <v>5593.52</v>
      </c>
      <c r="U15">
        <v>572.00699999999995</v>
      </c>
      <c r="V15">
        <v>2.72</v>
      </c>
      <c r="W15">
        <v>8.69</v>
      </c>
      <c r="X15" t="s">
        <v>75</v>
      </c>
      <c r="Y15">
        <v>13</v>
      </c>
      <c r="Z15">
        <v>5501.13</v>
      </c>
      <c r="AA15">
        <v>2045.7</v>
      </c>
      <c r="AB15">
        <v>2.66</v>
      </c>
      <c r="AC15">
        <v>8.08</v>
      </c>
      <c r="AD15" t="s">
        <v>75</v>
      </c>
      <c r="AE15">
        <v>13</v>
      </c>
      <c r="AF15">
        <v>65931.58</v>
      </c>
      <c r="AG15">
        <v>859.93499999999995</v>
      </c>
      <c r="AH15">
        <v>3.44</v>
      </c>
      <c r="AI15">
        <v>1.85</v>
      </c>
      <c r="AJ15" t="s">
        <v>75</v>
      </c>
      <c r="AK15">
        <v>13</v>
      </c>
      <c r="AL15">
        <v>6373.4</v>
      </c>
      <c r="AM15" t="s">
        <v>120</v>
      </c>
      <c r="AN15" t="s">
        <v>121</v>
      </c>
      <c r="AO15" t="s">
        <v>122</v>
      </c>
      <c r="AP15" t="s">
        <v>74</v>
      </c>
      <c r="AQ15">
        <v>13</v>
      </c>
      <c r="AR15">
        <v>15837017</v>
      </c>
      <c r="AS15">
        <v>1626.28</v>
      </c>
      <c r="AT15">
        <v>45.11</v>
      </c>
      <c r="AU15" t="s">
        <v>145</v>
      </c>
      <c r="AV15" t="s">
        <v>74</v>
      </c>
    </row>
    <row r="16" spans="1:48" x14ac:dyDescent="0.25">
      <c r="A16">
        <v>14</v>
      </c>
      <c r="B16">
        <v>15895.17</v>
      </c>
      <c r="C16">
        <v>272.50099999999998</v>
      </c>
      <c r="D16">
        <v>2.82</v>
      </c>
      <c r="E16">
        <v>9.91</v>
      </c>
      <c r="G16">
        <v>14</v>
      </c>
      <c r="H16">
        <v>11532.93</v>
      </c>
      <c r="I16">
        <v>70.759</v>
      </c>
      <c r="J16">
        <v>3.07</v>
      </c>
      <c r="K16">
        <v>6.23</v>
      </c>
      <c r="L16" t="s">
        <v>91</v>
      </c>
      <c r="M16">
        <v>14</v>
      </c>
      <c r="N16">
        <v>126959.42</v>
      </c>
      <c r="O16">
        <v>1162.9580000000001</v>
      </c>
      <c r="P16">
        <v>3.02</v>
      </c>
      <c r="Q16">
        <v>7.81</v>
      </c>
      <c r="S16">
        <v>14</v>
      </c>
      <c r="T16">
        <v>6117.09</v>
      </c>
      <c r="U16">
        <v>692.28899999999999</v>
      </c>
      <c r="V16">
        <v>2.71</v>
      </c>
      <c r="W16">
        <v>13.03</v>
      </c>
      <c r="Y16">
        <v>14</v>
      </c>
      <c r="Z16">
        <v>6011.18</v>
      </c>
      <c r="AA16">
        <v>2277.1999999999998</v>
      </c>
      <c r="AB16">
        <v>2.65</v>
      </c>
      <c r="AC16">
        <v>12.14</v>
      </c>
      <c r="AE16">
        <v>14</v>
      </c>
      <c r="AF16">
        <v>57272.94</v>
      </c>
      <c r="AG16">
        <v>657.87</v>
      </c>
      <c r="AH16">
        <v>3.41</v>
      </c>
      <c r="AI16">
        <v>4.6900000000000004</v>
      </c>
      <c r="AJ16" t="s">
        <v>91</v>
      </c>
      <c r="AK16">
        <v>14</v>
      </c>
      <c r="AL16">
        <v>6544.82</v>
      </c>
      <c r="AM16">
        <v>249.59399999999999</v>
      </c>
      <c r="AN16">
        <v>2.14</v>
      </c>
      <c r="AO16">
        <v>4.8099999999999996</v>
      </c>
      <c r="AQ16">
        <v>14</v>
      </c>
      <c r="AR16">
        <v>16009996.25</v>
      </c>
      <c r="AS16">
        <v>1727.338</v>
      </c>
      <c r="AT16">
        <v>43.49</v>
      </c>
      <c r="AU16" t="s">
        <v>146</v>
      </c>
      <c r="AV16" t="s">
        <v>130</v>
      </c>
    </row>
    <row r="17" spans="1:48" x14ac:dyDescent="0.25">
      <c r="A17">
        <v>15</v>
      </c>
      <c r="B17">
        <v>15411.34</v>
      </c>
      <c r="C17">
        <v>245.84299999999999</v>
      </c>
      <c r="D17">
        <v>2.85</v>
      </c>
      <c r="E17">
        <v>10.16</v>
      </c>
      <c r="G17">
        <v>15</v>
      </c>
      <c r="H17">
        <v>12140.85</v>
      </c>
      <c r="I17">
        <v>67.292000000000002</v>
      </c>
      <c r="J17">
        <v>3.21</v>
      </c>
      <c r="K17">
        <v>5.34</v>
      </c>
      <c r="M17">
        <v>15</v>
      </c>
      <c r="N17">
        <v>136499.98000000001</v>
      </c>
      <c r="O17">
        <v>1324.43</v>
      </c>
      <c r="P17">
        <v>3.01</v>
      </c>
      <c r="Q17">
        <v>6.69</v>
      </c>
      <c r="S17">
        <v>15</v>
      </c>
      <c r="T17">
        <v>6068.94</v>
      </c>
      <c r="U17">
        <v>691.25400000000002</v>
      </c>
      <c r="V17">
        <v>2.73</v>
      </c>
      <c r="W17">
        <v>12.44</v>
      </c>
      <c r="Y17">
        <v>15</v>
      </c>
      <c r="Z17">
        <v>5970.16</v>
      </c>
      <c r="AA17">
        <v>2252.1</v>
      </c>
      <c r="AB17">
        <v>2.66</v>
      </c>
      <c r="AC17">
        <v>11.82</v>
      </c>
      <c r="AE17">
        <v>15</v>
      </c>
      <c r="AF17">
        <v>66771.22</v>
      </c>
      <c r="AG17">
        <v>866.24199999999996</v>
      </c>
      <c r="AH17">
        <v>3.42</v>
      </c>
      <c r="AI17">
        <v>4.37</v>
      </c>
      <c r="AK17">
        <v>15</v>
      </c>
      <c r="AL17">
        <v>6916.55</v>
      </c>
      <c r="AM17">
        <v>280.654</v>
      </c>
      <c r="AN17">
        <v>2.16</v>
      </c>
      <c r="AO17">
        <v>6.69</v>
      </c>
      <c r="AQ17">
        <v>15</v>
      </c>
      <c r="AR17">
        <v>15701807.25</v>
      </c>
      <c r="AS17">
        <v>1666.7349999999999</v>
      </c>
      <c r="AT17">
        <v>43.33</v>
      </c>
      <c r="AU17" t="s">
        <v>147</v>
      </c>
      <c r="AV17" t="s">
        <v>130</v>
      </c>
    </row>
    <row r="18" spans="1:48" x14ac:dyDescent="0.25">
      <c r="A18">
        <v>16</v>
      </c>
      <c r="B18">
        <v>14238.17</v>
      </c>
      <c r="C18">
        <v>205.172</v>
      </c>
      <c r="D18">
        <v>2.86</v>
      </c>
      <c r="E18">
        <v>9.5299999999999994</v>
      </c>
      <c r="G18">
        <v>16</v>
      </c>
      <c r="H18">
        <v>12662.87</v>
      </c>
      <c r="I18">
        <v>77.057000000000002</v>
      </c>
      <c r="J18">
        <v>3.15</v>
      </c>
      <c r="K18">
        <v>4.5</v>
      </c>
      <c r="L18" t="s">
        <v>91</v>
      </c>
      <c r="M18">
        <v>16</v>
      </c>
      <c r="N18">
        <v>136981.97</v>
      </c>
      <c r="O18">
        <v>1315.356</v>
      </c>
      <c r="P18">
        <v>3.04</v>
      </c>
      <c r="Q18">
        <v>5.22</v>
      </c>
      <c r="S18">
        <v>16</v>
      </c>
      <c r="T18">
        <v>6643.47</v>
      </c>
      <c r="U18">
        <v>834.45299999999997</v>
      </c>
      <c r="V18">
        <v>2.71</v>
      </c>
      <c r="W18">
        <v>8.6300000000000008</v>
      </c>
      <c r="Y18">
        <v>16</v>
      </c>
      <c r="Z18">
        <v>6535.3</v>
      </c>
      <c r="AA18">
        <v>2464.1999999999998</v>
      </c>
      <c r="AB18">
        <v>2.64</v>
      </c>
      <c r="AC18">
        <v>8.34</v>
      </c>
      <c r="AE18">
        <v>16</v>
      </c>
      <c r="AF18">
        <v>61783.33</v>
      </c>
      <c r="AG18">
        <v>749.06200000000001</v>
      </c>
      <c r="AH18">
        <v>3.38</v>
      </c>
      <c r="AI18">
        <v>3.77</v>
      </c>
      <c r="AK18">
        <v>16</v>
      </c>
      <c r="AL18">
        <v>6533.93</v>
      </c>
      <c r="AM18">
        <v>246.88499999999999</v>
      </c>
      <c r="AN18">
        <v>2.16</v>
      </c>
      <c r="AO18">
        <v>4.54</v>
      </c>
      <c r="AQ18">
        <v>16</v>
      </c>
      <c r="AR18">
        <v>15884441.75</v>
      </c>
      <c r="AS18">
        <v>1694.942</v>
      </c>
      <c r="AT18">
        <v>43.56</v>
      </c>
      <c r="AU18" t="s">
        <v>148</v>
      </c>
      <c r="AV18" t="s">
        <v>130</v>
      </c>
    </row>
    <row r="19" spans="1:48" x14ac:dyDescent="0.25">
      <c r="A19">
        <v>17</v>
      </c>
      <c r="B19">
        <v>14971.85</v>
      </c>
      <c r="C19">
        <v>237.34700000000001</v>
      </c>
      <c r="D19">
        <v>2.85</v>
      </c>
      <c r="E19">
        <v>8.59</v>
      </c>
      <c r="F19" t="s">
        <v>75</v>
      </c>
      <c r="G19">
        <v>17</v>
      </c>
      <c r="H19">
        <v>12983.51</v>
      </c>
      <c r="I19">
        <v>89.277000000000001</v>
      </c>
      <c r="J19">
        <v>3.15</v>
      </c>
      <c r="K19">
        <v>7.38</v>
      </c>
      <c r="L19" t="s">
        <v>79</v>
      </c>
      <c r="M19">
        <v>17</v>
      </c>
      <c r="N19">
        <v>141588.39000000001</v>
      </c>
      <c r="O19">
        <v>1477.184</v>
      </c>
      <c r="P19">
        <v>3.04</v>
      </c>
      <c r="Q19">
        <v>9.94</v>
      </c>
      <c r="R19" t="s">
        <v>75</v>
      </c>
      <c r="S19">
        <v>17</v>
      </c>
      <c r="T19">
        <v>6525.77</v>
      </c>
      <c r="U19">
        <v>814.25</v>
      </c>
      <c r="V19">
        <v>2.73</v>
      </c>
      <c r="W19">
        <v>8.7899999999999991</v>
      </c>
      <c r="X19" t="s">
        <v>75</v>
      </c>
      <c r="Y19">
        <v>17</v>
      </c>
      <c r="Z19">
        <v>6518.89</v>
      </c>
      <c r="AA19">
        <v>2438.3000000000002</v>
      </c>
      <c r="AB19">
        <v>2.66</v>
      </c>
      <c r="AC19">
        <v>8.58</v>
      </c>
      <c r="AD19" t="s">
        <v>75</v>
      </c>
      <c r="AE19">
        <v>17</v>
      </c>
      <c r="AF19">
        <v>70899.09</v>
      </c>
      <c r="AG19">
        <v>1014.014</v>
      </c>
      <c r="AH19">
        <v>3.42</v>
      </c>
      <c r="AI19">
        <v>2.78</v>
      </c>
      <c r="AJ19" t="s">
        <v>75</v>
      </c>
      <c r="AK19">
        <v>17</v>
      </c>
      <c r="AL19">
        <v>6835.25</v>
      </c>
      <c r="AM19">
        <v>280.71800000000002</v>
      </c>
      <c r="AN19">
        <v>2.17</v>
      </c>
      <c r="AO19">
        <v>6.75</v>
      </c>
      <c r="AP19" t="s">
        <v>75</v>
      </c>
      <c r="AQ19">
        <v>17</v>
      </c>
      <c r="AR19">
        <v>16318080.75</v>
      </c>
      <c r="AS19">
        <v>1810.904</v>
      </c>
      <c r="AT19">
        <v>43.98</v>
      </c>
      <c r="AU19" t="s">
        <v>149</v>
      </c>
      <c r="AV19" t="s">
        <v>74</v>
      </c>
    </row>
    <row r="20" spans="1:48" x14ac:dyDescent="0.25">
      <c r="A20">
        <v>18</v>
      </c>
      <c r="B20">
        <v>14573.85</v>
      </c>
      <c r="C20">
        <v>214.04599999999999</v>
      </c>
      <c r="D20">
        <v>2.85</v>
      </c>
      <c r="E20">
        <v>7.73</v>
      </c>
      <c r="F20" t="s">
        <v>75</v>
      </c>
      <c r="G20">
        <v>18</v>
      </c>
      <c r="H20">
        <v>20442.810000000001</v>
      </c>
      <c r="I20">
        <v>207.71799999999999</v>
      </c>
      <c r="J20">
        <v>3.09</v>
      </c>
      <c r="K20">
        <v>5.57</v>
      </c>
      <c r="L20" t="s">
        <v>79</v>
      </c>
      <c r="M20">
        <v>18</v>
      </c>
      <c r="N20">
        <v>156012.47</v>
      </c>
      <c r="O20">
        <v>1702.143</v>
      </c>
      <c r="P20">
        <v>3.1</v>
      </c>
      <c r="Q20">
        <v>8.24</v>
      </c>
      <c r="R20" t="s">
        <v>75</v>
      </c>
      <c r="S20">
        <v>18</v>
      </c>
      <c r="T20">
        <v>6784.79</v>
      </c>
      <c r="U20">
        <v>845.18399999999997</v>
      </c>
      <c r="V20">
        <v>2.72</v>
      </c>
      <c r="W20">
        <v>7.75</v>
      </c>
      <c r="X20" t="s">
        <v>75</v>
      </c>
      <c r="Y20">
        <v>18</v>
      </c>
      <c r="Z20">
        <v>6677.93</v>
      </c>
      <c r="AA20">
        <v>2498.6</v>
      </c>
      <c r="AB20">
        <v>2.64</v>
      </c>
      <c r="AC20">
        <v>7.45</v>
      </c>
      <c r="AD20" t="s">
        <v>75</v>
      </c>
      <c r="AE20">
        <v>18</v>
      </c>
      <c r="AF20">
        <v>61886.55</v>
      </c>
      <c r="AG20">
        <v>761.00699999999995</v>
      </c>
      <c r="AH20">
        <v>3.39</v>
      </c>
      <c r="AI20">
        <v>3.37</v>
      </c>
      <c r="AJ20" t="s">
        <v>75</v>
      </c>
      <c r="AK20">
        <v>18</v>
      </c>
      <c r="AL20">
        <v>6818.3</v>
      </c>
      <c r="AM20">
        <v>268.10599999999999</v>
      </c>
      <c r="AN20">
        <v>2.15</v>
      </c>
      <c r="AO20">
        <v>2.65</v>
      </c>
      <c r="AP20" t="s">
        <v>75</v>
      </c>
      <c r="AQ20">
        <v>18</v>
      </c>
      <c r="AR20">
        <v>16912148.75</v>
      </c>
      <c r="AS20">
        <v>1913.8009999999999</v>
      </c>
      <c r="AT20">
        <v>43.69</v>
      </c>
      <c r="AU20" t="s">
        <v>150</v>
      </c>
      <c r="AV20" t="s">
        <v>132</v>
      </c>
    </row>
    <row r="21" spans="1:48" x14ac:dyDescent="0.25">
      <c r="A21">
        <v>19</v>
      </c>
      <c r="B21">
        <v>16983.98</v>
      </c>
      <c r="C21">
        <v>309.67599999999999</v>
      </c>
      <c r="D21">
        <v>2.84</v>
      </c>
      <c r="E21">
        <v>6.17</v>
      </c>
      <c r="F21" t="s">
        <v>75</v>
      </c>
      <c r="G21">
        <v>19</v>
      </c>
      <c r="H21">
        <v>22957.38</v>
      </c>
      <c r="I21">
        <v>247.12899999999999</v>
      </c>
      <c r="J21">
        <v>3.11</v>
      </c>
      <c r="K21">
        <v>4.91</v>
      </c>
      <c r="L21" t="s">
        <v>75</v>
      </c>
      <c r="M21">
        <v>19</v>
      </c>
      <c r="N21">
        <v>155128.73000000001</v>
      </c>
      <c r="O21">
        <v>1687.557</v>
      </c>
      <c r="P21">
        <v>3.08</v>
      </c>
      <c r="Q21">
        <v>7.97</v>
      </c>
      <c r="R21" t="s">
        <v>75</v>
      </c>
      <c r="S21">
        <v>19</v>
      </c>
      <c r="T21">
        <v>7523.87</v>
      </c>
      <c r="U21">
        <v>1040.76</v>
      </c>
      <c r="V21">
        <v>2.71</v>
      </c>
      <c r="W21">
        <v>6.67</v>
      </c>
      <c r="X21" t="s">
        <v>75</v>
      </c>
      <c r="Y21">
        <v>19</v>
      </c>
      <c r="Z21">
        <v>7390.98</v>
      </c>
      <c r="AA21">
        <v>2782.4</v>
      </c>
      <c r="AB21">
        <v>2.62</v>
      </c>
      <c r="AC21">
        <v>6.46</v>
      </c>
      <c r="AD21" t="s">
        <v>75</v>
      </c>
      <c r="AE21">
        <v>19</v>
      </c>
      <c r="AF21">
        <v>74013.850000000006</v>
      </c>
      <c r="AG21">
        <v>1079.989</v>
      </c>
      <c r="AH21">
        <v>3.37</v>
      </c>
      <c r="AI21">
        <v>3.13</v>
      </c>
      <c r="AJ21" t="s">
        <v>75</v>
      </c>
      <c r="AK21">
        <v>19</v>
      </c>
      <c r="AL21">
        <v>7747.72</v>
      </c>
      <c r="AM21">
        <v>350.1</v>
      </c>
      <c r="AN21">
        <v>2.15</v>
      </c>
      <c r="AO21">
        <v>5.89</v>
      </c>
      <c r="AP21" t="s">
        <v>75</v>
      </c>
      <c r="AQ21">
        <v>19</v>
      </c>
      <c r="AR21">
        <v>16495699.17</v>
      </c>
      <c r="AS21">
        <v>1850.2739999999999</v>
      </c>
      <c r="AT21">
        <v>42.89</v>
      </c>
      <c r="AU21" t="s">
        <v>151</v>
      </c>
      <c r="AV21" t="s">
        <v>74</v>
      </c>
    </row>
    <row r="22" spans="1:48" x14ac:dyDescent="0.25">
      <c r="A22">
        <v>20</v>
      </c>
      <c r="B22">
        <v>17021.54</v>
      </c>
      <c r="C22">
        <v>304.73899999999998</v>
      </c>
      <c r="D22">
        <v>2.82</v>
      </c>
      <c r="E22">
        <v>10.76</v>
      </c>
      <c r="F22" t="s">
        <v>75</v>
      </c>
      <c r="G22">
        <v>20</v>
      </c>
      <c r="H22">
        <v>22492.95</v>
      </c>
      <c r="I22">
        <v>234.98699999999999</v>
      </c>
      <c r="J22">
        <v>3.09</v>
      </c>
      <c r="K22">
        <v>5.28</v>
      </c>
      <c r="L22" t="s">
        <v>75</v>
      </c>
      <c r="M22">
        <v>20</v>
      </c>
      <c r="N22">
        <v>162118.32999999999</v>
      </c>
      <c r="O22">
        <v>1839.953</v>
      </c>
      <c r="P22">
        <v>3.08</v>
      </c>
      <c r="Q22">
        <v>6.57</v>
      </c>
      <c r="R22" t="s">
        <v>75</v>
      </c>
      <c r="S22">
        <v>20</v>
      </c>
      <c r="T22">
        <v>7586.41</v>
      </c>
      <c r="U22">
        <v>1061.1400000000001</v>
      </c>
      <c r="V22">
        <v>2.71</v>
      </c>
      <c r="W22">
        <v>6.46</v>
      </c>
      <c r="X22" t="s">
        <v>75</v>
      </c>
      <c r="Y22">
        <v>20</v>
      </c>
      <c r="Z22">
        <v>7456.92</v>
      </c>
      <c r="AA22">
        <v>2807.3</v>
      </c>
      <c r="AB22">
        <v>2.62</v>
      </c>
      <c r="AC22">
        <v>6.3</v>
      </c>
      <c r="AD22" t="s">
        <v>75</v>
      </c>
      <c r="AE22">
        <v>20</v>
      </c>
      <c r="AF22">
        <v>76735.98</v>
      </c>
      <c r="AG22">
        <v>1154.088</v>
      </c>
      <c r="AH22">
        <v>3.41</v>
      </c>
      <c r="AI22">
        <v>2.6</v>
      </c>
      <c r="AJ22" t="s">
        <v>75</v>
      </c>
      <c r="AK22">
        <v>20</v>
      </c>
      <c r="AL22">
        <v>7915.97</v>
      </c>
      <c r="AM22">
        <v>362.72399999999999</v>
      </c>
      <c r="AN22">
        <v>2.16</v>
      </c>
      <c r="AO22">
        <v>5.21</v>
      </c>
      <c r="AP22" t="s">
        <v>75</v>
      </c>
      <c r="AQ22">
        <v>20</v>
      </c>
      <c r="AR22">
        <v>17289580.050000001</v>
      </c>
      <c r="AS22">
        <v>2059.4299999999998</v>
      </c>
      <c r="AT22">
        <v>42.34</v>
      </c>
      <c r="AU22" t="s">
        <v>152</v>
      </c>
      <c r="AV22" t="s">
        <v>74</v>
      </c>
    </row>
    <row r="23" spans="1:48" x14ac:dyDescent="0.25">
      <c r="A23">
        <v>21</v>
      </c>
      <c r="B23">
        <v>18639.310000000001</v>
      </c>
      <c r="C23" t="s">
        <v>80</v>
      </c>
      <c r="D23" t="s">
        <v>81</v>
      </c>
      <c r="E23" t="s">
        <v>82</v>
      </c>
      <c r="F23" t="s">
        <v>74</v>
      </c>
      <c r="G23">
        <v>21</v>
      </c>
      <c r="H23">
        <v>21325.19</v>
      </c>
      <c r="I23">
        <v>212.93899999999999</v>
      </c>
      <c r="J23">
        <v>3.07</v>
      </c>
      <c r="K23">
        <v>4.84</v>
      </c>
      <c r="L23" t="s">
        <v>79</v>
      </c>
      <c r="M23">
        <v>21</v>
      </c>
      <c r="N23">
        <v>164284.53</v>
      </c>
      <c r="O23">
        <v>1870.164</v>
      </c>
      <c r="P23">
        <v>3.11</v>
      </c>
      <c r="Q23">
        <v>6.75</v>
      </c>
      <c r="R23" t="s">
        <v>75</v>
      </c>
      <c r="S23">
        <v>21</v>
      </c>
      <c r="T23">
        <v>7320.21</v>
      </c>
      <c r="U23">
        <v>980.03399999999999</v>
      </c>
      <c r="V23">
        <v>2.71</v>
      </c>
      <c r="W23">
        <v>5.24</v>
      </c>
      <c r="X23" t="s">
        <v>75</v>
      </c>
      <c r="Y23">
        <v>21</v>
      </c>
      <c r="Z23">
        <v>7197.16</v>
      </c>
      <c r="AA23">
        <v>2686.4</v>
      </c>
      <c r="AB23">
        <v>2.63</v>
      </c>
      <c r="AC23">
        <v>5.28</v>
      </c>
      <c r="AD23" t="s">
        <v>75</v>
      </c>
      <c r="AE23">
        <v>21</v>
      </c>
      <c r="AF23">
        <v>69865.570000000007</v>
      </c>
      <c r="AG23">
        <v>956.81799999999998</v>
      </c>
      <c r="AH23">
        <v>3.43</v>
      </c>
      <c r="AI23">
        <v>1.92</v>
      </c>
      <c r="AJ23" t="s">
        <v>75</v>
      </c>
      <c r="AK23">
        <v>21</v>
      </c>
      <c r="AL23">
        <v>8216.7999999999993</v>
      </c>
      <c r="AM23">
        <v>393.51400000000001</v>
      </c>
      <c r="AN23">
        <v>2.16</v>
      </c>
      <c r="AO23">
        <v>6.87</v>
      </c>
      <c r="AP23" t="s">
        <v>75</v>
      </c>
      <c r="AQ23">
        <v>21</v>
      </c>
      <c r="AR23">
        <v>16879749.5</v>
      </c>
      <c r="AS23">
        <v>1204.0340000000001</v>
      </c>
      <c r="AT23">
        <v>41.96</v>
      </c>
      <c r="AU23" t="s">
        <v>153</v>
      </c>
      <c r="AV23" t="s">
        <v>74</v>
      </c>
    </row>
    <row r="24" spans="1:48" x14ac:dyDescent="0.25">
      <c r="A24">
        <v>22</v>
      </c>
      <c r="B24">
        <v>17871.34</v>
      </c>
      <c r="C24">
        <v>333.58300000000003</v>
      </c>
      <c r="D24">
        <v>2.81</v>
      </c>
      <c r="E24">
        <v>7.86</v>
      </c>
      <c r="G24">
        <v>22</v>
      </c>
      <c r="H24">
        <v>20332.78</v>
      </c>
      <c r="I24">
        <v>189.86600000000001</v>
      </c>
      <c r="J24">
        <v>3.16</v>
      </c>
      <c r="K24">
        <v>5.14</v>
      </c>
      <c r="M24">
        <v>22</v>
      </c>
      <c r="N24">
        <v>159572.88</v>
      </c>
      <c r="O24">
        <v>1734.2460000000001</v>
      </c>
      <c r="P24">
        <v>3.12</v>
      </c>
      <c r="Q24">
        <v>3.82</v>
      </c>
      <c r="S24">
        <v>22</v>
      </c>
      <c r="T24">
        <v>7260.74</v>
      </c>
      <c r="U24">
        <v>959.86400000000003</v>
      </c>
      <c r="V24">
        <v>2.71</v>
      </c>
      <c r="W24">
        <v>4.3600000000000003</v>
      </c>
      <c r="Y24">
        <v>22</v>
      </c>
      <c r="Z24">
        <v>7133.78</v>
      </c>
      <c r="AA24">
        <v>2651.9</v>
      </c>
      <c r="AB24">
        <v>2.63</v>
      </c>
      <c r="AC24">
        <v>4.45</v>
      </c>
      <c r="AE24">
        <v>22</v>
      </c>
      <c r="AF24">
        <v>59880.18</v>
      </c>
      <c r="AG24">
        <v>707.23900000000003</v>
      </c>
      <c r="AH24">
        <v>3.41</v>
      </c>
      <c r="AI24">
        <v>2.57</v>
      </c>
      <c r="AK24">
        <v>22</v>
      </c>
      <c r="AL24">
        <v>7832.97</v>
      </c>
      <c r="AM24">
        <v>355.928</v>
      </c>
      <c r="AN24">
        <v>2.16</v>
      </c>
      <c r="AO24">
        <v>6.84</v>
      </c>
      <c r="AQ24">
        <v>22</v>
      </c>
      <c r="AR24">
        <v>15490075.25</v>
      </c>
      <c r="AS24">
        <v>961.96</v>
      </c>
      <c r="AT24">
        <v>42.75</v>
      </c>
      <c r="AU24" t="s">
        <v>154</v>
      </c>
      <c r="AV24" t="s">
        <v>130</v>
      </c>
    </row>
    <row r="25" spans="1:48" x14ac:dyDescent="0.25">
      <c r="A25">
        <v>23</v>
      </c>
      <c r="B25">
        <v>18477</v>
      </c>
      <c r="C25">
        <v>352.83800000000002</v>
      </c>
      <c r="D25">
        <v>2.82</v>
      </c>
      <c r="E25">
        <v>6.49</v>
      </c>
      <c r="G25">
        <v>23</v>
      </c>
      <c r="H25">
        <v>20800.93</v>
      </c>
      <c r="I25">
        <v>200.93299999999999</v>
      </c>
      <c r="J25">
        <v>3.12</v>
      </c>
      <c r="K25">
        <v>4.04</v>
      </c>
      <c r="M25">
        <v>23</v>
      </c>
      <c r="N25">
        <v>159235.42000000001</v>
      </c>
      <c r="O25">
        <v>1746.6220000000001</v>
      </c>
      <c r="P25">
        <v>3.11</v>
      </c>
      <c r="Q25">
        <v>5.85</v>
      </c>
      <c r="S25">
        <v>23</v>
      </c>
      <c r="T25">
        <v>7340.16</v>
      </c>
      <c r="U25">
        <v>993.56399999999996</v>
      </c>
      <c r="V25">
        <v>2.72</v>
      </c>
      <c r="W25">
        <v>3.07</v>
      </c>
      <c r="Y25">
        <v>23</v>
      </c>
      <c r="Z25">
        <v>7208.1</v>
      </c>
      <c r="AA25">
        <v>2671.5</v>
      </c>
      <c r="AB25">
        <v>2.63</v>
      </c>
      <c r="AC25">
        <v>3.18</v>
      </c>
      <c r="AE25">
        <v>23</v>
      </c>
      <c r="AF25">
        <v>63793.93</v>
      </c>
      <c r="AG25">
        <v>806.32600000000002</v>
      </c>
      <c r="AH25">
        <v>3.37</v>
      </c>
      <c r="AI25">
        <v>3.17</v>
      </c>
      <c r="AJ25" t="s">
        <v>91</v>
      </c>
      <c r="AK25">
        <v>23</v>
      </c>
      <c r="AL25">
        <v>7903.91</v>
      </c>
      <c r="AM25">
        <v>361.94</v>
      </c>
      <c r="AN25">
        <v>2.16</v>
      </c>
      <c r="AO25">
        <v>6.13</v>
      </c>
      <c r="AQ25">
        <v>23</v>
      </c>
      <c r="AR25">
        <v>14447791.5</v>
      </c>
      <c r="AS25">
        <v>833.53800000000001</v>
      </c>
      <c r="AT25">
        <v>42.95</v>
      </c>
      <c r="AU25" t="s">
        <v>155</v>
      </c>
      <c r="AV25" t="s">
        <v>130</v>
      </c>
    </row>
    <row r="26" spans="1:48" x14ac:dyDescent="0.25">
      <c r="A26">
        <v>24</v>
      </c>
      <c r="B26">
        <v>17977.32</v>
      </c>
      <c r="C26">
        <v>336.30700000000002</v>
      </c>
      <c r="D26">
        <v>2.81</v>
      </c>
      <c r="E26">
        <v>9.42</v>
      </c>
      <c r="F26" t="s">
        <v>75</v>
      </c>
      <c r="G26">
        <v>24</v>
      </c>
      <c r="H26">
        <v>20421.02</v>
      </c>
      <c r="I26">
        <v>192.04400000000001</v>
      </c>
      <c r="J26">
        <v>3.13</v>
      </c>
      <c r="K26">
        <v>4.38</v>
      </c>
      <c r="L26" t="s">
        <v>75</v>
      </c>
      <c r="M26">
        <v>24</v>
      </c>
      <c r="N26">
        <v>158087.91</v>
      </c>
      <c r="O26">
        <v>1728.319</v>
      </c>
      <c r="P26">
        <v>3.12</v>
      </c>
      <c r="Q26">
        <v>7.09</v>
      </c>
      <c r="R26" t="s">
        <v>75</v>
      </c>
      <c r="S26">
        <v>24</v>
      </c>
      <c r="T26">
        <v>7588.56</v>
      </c>
      <c r="U26">
        <v>1091.0440000000001</v>
      </c>
      <c r="V26">
        <v>2.73</v>
      </c>
      <c r="W26">
        <v>4.9800000000000004</v>
      </c>
      <c r="X26" t="s">
        <v>75</v>
      </c>
      <c r="Y26">
        <v>24</v>
      </c>
      <c r="Z26">
        <v>7450.98</v>
      </c>
      <c r="AA26">
        <v>2785.4</v>
      </c>
      <c r="AB26">
        <v>2.63</v>
      </c>
      <c r="AC26">
        <v>5.0199999999999996</v>
      </c>
      <c r="AD26" t="s">
        <v>75</v>
      </c>
      <c r="AE26">
        <v>24</v>
      </c>
      <c r="AF26">
        <v>65088</v>
      </c>
      <c r="AG26">
        <v>852.51499999999999</v>
      </c>
      <c r="AH26">
        <v>3.38</v>
      </c>
      <c r="AI26">
        <v>2.44</v>
      </c>
      <c r="AJ26" t="s">
        <v>75</v>
      </c>
      <c r="AK26">
        <v>24</v>
      </c>
      <c r="AL26">
        <v>8019.99</v>
      </c>
      <c r="AM26">
        <v>371.447</v>
      </c>
      <c r="AN26">
        <v>2.16</v>
      </c>
      <c r="AO26">
        <v>5.46</v>
      </c>
      <c r="AP26" t="s">
        <v>75</v>
      </c>
      <c r="AQ26">
        <v>24</v>
      </c>
      <c r="AR26">
        <v>15019112.75</v>
      </c>
      <c r="AS26">
        <v>902.57500000000005</v>
      </c>
      <c r="AT26">
        <v>42.87</v>
      </c>
      <c r="AU26" t="s">
        <v>156</v>
      </c>
      <c r="AV26" t="s">
        <v>132</v>
      </c>
    </row>
    <row r="27" spans="1:48" x14ac:dyDescent="0.25">
      <c r="A27">
        <v>25</v>
      </c>
      <c r="B27">
        <v>22019.75</v>
      </c>
      <c r="C27">
        <v>496.10700000000003</v>
      </c>
      <c r="D27">
        <v>2.8</v>
      </c>
      <c r="E27">
        <v>6.48</v>
      </c>
      <c r="F27" t="s">
        <v>75</v>
      </c>
      <c r="G27">
        <v>25</v>
      </c>
      <c r="H27">
        <v>23417.15</v>
      </c>
      <c r="I27">
        <v>257.69</v>
      </c>
      <c r="J27">
        <v>3.09</v>
      </c>
      <c r="K27">
        <v>5.0599999999999996</v>
      </c>
      <c r="L27" t="s">
        <v>79</v>
      </c>
      <c r="M27">
        <v>25</v>
      </c>
      <c r="N27">
        <v>156869.32999999999</v>
      </c>
      <c r="O27">
        <v>1712.99</v>
      </c>
      <c r="P27">
        <v>3.1</v>
      </c>
      <c r="Q27">
        <v>7.16</v>
      </c>
      <c r="R27" t="s">
        <v>75</v>
      </c>
      <c r="S27">
        <v>25</v>
      </c>
      <c r="T27">
        <v>9795.23</v>
      </c>
      <c r="U27">
        <v>1793.2260000000001</v>
      </c>
      <c r="V27">
        <v>2.71</v>
      </c>
      <c r="W27">
        <v>5.88</v>
      </c>
      <c r="X27" t="s">
        <v>75</v>
      </c>
      <c r="Y27">
        <v>25</v>
      </c>
      <c r="Z27">
        <v>9615.86</v>
      </c>
      <c r="AA27">
        <v>3703.9</v>
      </c>
      <c r="AB27">
        <v>2.5499999999999998</v>
      </c>
      <c r="AC27">
        <v>5.9</v>
      </c>
      <c r="AD27" t="s">
        <v>75</v>
      </c>
      <c r="AE27">
        <v>25</v>
      </c>
      <c r="AF27">
        <v>72187.62</v>
      </c>
      <c r="AG27">
        <v>1017.78</v>
      </c>
      <c r="AH27">
        <v>3.38</v>
      </c>
      <c r="AI27">
        <v>2.86</v>
      </c>
      <c r="AJ27" t="s">
        <v>75</v>
      </c>
      <c r="AK27">
        <v>25</v>
      </c>
      <c r="AL27">
        <v>8557.84</v>
      </c>
      <c r="AM27">
        <v>422.548</v>
      </c>
      <c r="AN27">
        <v>2.15</v>
      </c>
      <c r="AO27">
        <v>4.49</v>
      </c>
      <c r="AP27" t="s">
        <v>75</v>
      </c>
      <c r="AQ27">
        <v>25</v>
      </c>
      <c r="AR27">
        <v>15569284.5</v>
      </c>
      <c r="AS27">
        <v>967.846</v>
      </c>
      <c r="AT27">
        <v>42.82</v>
      </c>
      <c r="AU27" t="s">
        <v>157</v>
      </c>
      <c r="AV27" t="s">
        <v>74</v>
      </c>
    </row>
    <row r="28" spans="1:48" x14ac:dyDescent="0.25">
      <c r="A28">
        <v>26</v>
      </c>
      <c r="B28">
        <v>22078.3</v>
      </c>
      <c r="C28">
        <v>501.79599999999999</v>
      </c>
      <c r="D28">
        <v>2.8</v>
      </c>
      <c r="E28">
        <v>9.9700000000000006</v>
      </c>
      <c r="F28" t="s">
        <v>75</v>
      </c>
      <c r="G28">
        <v>26</v>
      </c>
      <c r="H28">
        <v>23489.040000000001</v>
      </c>
      <c r="I28">
        <v>259.637</v>
      </c>
      <c r="J28">
        <v>3.1</v>
      </c>
      <c r="K28">
        <v>6.05</v>
      </c>
      <c r="L28" t="s">
        <v>79</v>
      </c>
      <c r="M28">
        <v>26</v>
      </c>
      <c r="N28">
        <v>158541.76999999999</v>
      </c>
      <c r="O28">
        <v>1769.367</v>
      </c>
      <c r="P28">
        <v>3.06</v>
      </c>
      <c r="Q28">
        <v>6.26</v>
      </c>
      <c r="R28" t="s">
        <v>75</v>
      </c>
      <c r="S28">
        <v>26</v>
      </c>
      <c r="T28">
        <v>10648.75</v>
      </c>
      <c r="U28">
        <v>2069.77</v>
      </c>
      <c r="V28">
        <v>2.78</v>
      </c>
      <c r="W28">
        <v>7.95</v>
      </c>
      <c r="X28" t="s">
        <v>75</v>
      </c>
      <c r="Y28">
        <v>26</v>
      </c>
      <c r="Z28">
        <v>10456.719999999999</v>
      </c>
      <c r="AA28">
        <v>3973.9</v>
      </c>
      <c r="AB28">
        <v>2.61</v>
      </c>
      <c r="AC28">
        <v>8.01</v>
      </c>
      <c r="AD28" t="s">
        <v>75</v>
      </c>
      <c r="AE28">
        <v>26</v>
      </c>
      <c r="AF28">
        <v>80908.73</v>
      </c>
      <c r="AG28">
        <v>1284.3420000000001</v>
      </c>
      <c r="AH28">
        <v>3.4</v>
      </c>
      <c r="AI28">
        <v>3.77</v>
      </c>
      <c r="AJ28" t="s">
        <v>75</v>
      </c>
      <c r="AK28">
        <v>26</v>
      </c>
      <c r="AL28">
        <v>8884.5</v>
      </c>
      <c r="AM28">
        <v>458.55200000000002</v>
      </c>
      <c r="AN28">
        <v>2.15</v>
      </c>
      <c r="AO28">
        <v>5.1100000000000003</v>
      </c>
      <c r="AP28" t="s">
        <v>75</v>
      </c>
      <c r="AQ28">
        <v>26</v>
      </c>
      <c r="AR28">
        <v>16183582.25</v>
      </c>
      <c r="AS28">
        <v>1041.1389999999999</v>
      </c>
      <c r="AT28">
        <v>42.91</v>
      </c>
      <c r="AU28" t="s">
        <v>158</v>
      </c>
      <c r="AV28" t="s">
        <v>132</v>
      </c>
    </row>
    <row r="29" spans="1:48" x14ac:dyDescent="0.25">
      <c r="A29">
        <v>27</v>
      </c>
      <c r="B29">
        <v>21821.45</v>
      </c>
      <c r="C29">
        <v>485.92200000000003</v>
      </c>
      <c r="D29">
        <v>2.79</v>
      </c>
      <c r="E29">
        <v>7.37</v>
      </c>
      <c r="F29" t="s">
        <v>75</v>
      </c>
      <c r="G29">
        <v>27</v>
      </c>
      <c r="H29">
        <v>25180.47</v>
      </c>
      <c r="I29">
        <v>305.03500000000003</v>
      </c>
      <c r="J29">
        <v>3.03</v>
      </c>
      <c r="K29">
        <v>5.66</v>
      </c>
      <c r="L29" t="s">
        <v>75</v>
      </c>
      <c r="M29">
        <v>27</v>
      </c>
      <c r="N29">
        <v>136847.98000000001</v>
      </c>
      <c r="O29">
        <v>1312.3440000000001</v>
      </c>
      <c r="P29">
        <v>3.07</v>
      </c>
      <c r="Q29">
        <v>5.87</v>
      </c>
      <c r="R29" t="s">
        <v>75</v>
      </c>
      <c r="S29">
        <v>27</v>
      </c>
      <c r="T29">
        <v>10868.92</v>
      </c>
      <c r="U29">
        <v>2085.1840000000002</v>
      </c>
      <c r="V29">
        <v>2.83</v>
      </c>
      <c r="W29">
        <v>9.35</v>
      </c>
      <c r="X29" t="s">
        <v>75</v>
      </c>
      <c r="Y29">
        <v>27</v>
      </c>
      <c r="Z29">
        <v>10683.19</v>
      </c>
      <c r="AA29">
        <v>3992.6</v>
      </c>
      <c r="AB29">
        <v>2.66</v>
      </c>
      <c r="AC29">
        <v>9.31</v>
      </c>
      <c r="AD29" t="s">
        <v>75</v>
      </c>
      <c r="AE29">
        <v>27</v>
      </c>
      <c r="AF29">
        <v>68807.63</v>
      </c>
      <c r="AG29">
        <v>958.39499999999998</v>
      </c>
      <c r="AH29">
        <v>3.36</v>
      </c>
      <c r="AI29">
        <v>4.9000000000000004</v>
      </c>
      <c r="AJ29" t="s">
        <v>75</v>
      </c>
      <c r="AK29">
        <v>27</v>
      </c>
      <c r="AL29">
        <v>9168.31</v>
      </c>
      <c r="AM29">
        <v>489.83800000000002</v>
      </c>
      <c r="AN29">
        <v>2.14</v>
      </c>
      <c r="AO29">
        <v>6.29</v>
      </c>
      <c r="AP29" t="s">
        <v>75</v>
      </c>
      <c r="AQ29">
        <v>27</v>
      </c>
      <c r="AR29">
        <v>16218176.25</v>
      </c>
      <c r="AS29">
        <v>1041.422</v>
      </c>
      <c r="AT29">
        <v>42.96</v>
      </c>
      <c r="AU29" t="s">
        <v>159</v>
      </c>
      <c r="AV29" t="s">
        <v>132</v>
      </c>
    </row>
    <row r="30" spans="1:48" x14ac:dyDescent="0.25">
      <c r="A30">
        <v>28</v>
      </c>
      <c r="B30">
        <v>22606.59</v>
      </c>
      <c r="C30">
        <v>535.25199999999995</v>
      </c>
      <c r="D30">
        <v>2.8</v>
      </c>
      <c r="E30">
        <v>10.07</v>
      </c>
      <c r="F30" t="s">
        <v>75</v>
      </c>
      <c r="G30">
        <v>28</v>
      </c>
      <c r="H30">
        <v>24861.75</v>
      </c>
      <c r="I30">
        <v>299.26100000000002</v>
      </c>
      <c r="J30">
        <v>3.04</v>
      </c>
      <c r="K30">
        <v>6.91</v>
      </c>
      <c r="L30" t="s">
        <v>75</v>
      </c>
      <c r="M30">
        <v>28</v>
      </c>
      <c r="N30">
        <v>157322.23000000001</v>
      </c>
      <c r="O30">
        <v>1739.673</v>
      </c>
      <c r="P30">
        <v>3.05</v>
      </c>
      <c r="Q30">
        <v>5.92</v>
      </c>
      <c r="R30" t="s">
        <v>75</v>
      </c>
      <c r="S30">
        <v>28</v>
      </c>
      <c r="T30">
        <v>11184.37</v>
      </c>
      <c r="U30">
        <v>2212.3530000000001</v>
      </c>
      <c r="V30">
        <v>2.83</v>
      </c>
      <c r="W30">
        <v>9.1199999999999992</v>
      </c>
      <c r="X30" t="s">
        <v>75</v>
      </c>
      <c r="Y30">
        <v>28</v>
      </c>
      <c r="Z30">
        <v>11000.3</v>
      </c>
      <c r="AA30">
        <v>4131.6000000000004</v>
      </c>
      <c r="AB30">
        <v>2.64</v>
      </c>
      <c r="AC30">
        <v>9.0500000000000007</v>
      </c>
      <c r="AD30" t="s">
        <v>75</v>
      </c>
      <c r="AE30">
        <v>28</v>
      </c>
      <c r="AF30">
        <v>84908.52</v>
      </c>
      <c r="AG30">
        <v>1418.175</v>
      </c>
      <c r="AH30">
        <v>3.37</v>
      </c>
      <c r="AI30">
        <v>4.38</v>
      </c>
      <c r="AJ30" t="s">
        <v>75</v>
      </c>
      <c r="AK30">
        <v>28</v>
      </c>
      <c r="AL30">
        <v>9428.17</v>
      </c>
      <c r="AM30">
        <v>521.29</v>
      </c>
      <c r="AN30">
        <v>2.14</v>
      </c>
      <c r="AO30">
        <v>7.12</v>
      </c>
      <c r="AP30" t="s">
        <v>75</v>
      </c>
      <c r="AQ30">
        <v>28</v>
      </c>
      <c r="AR30">
        <v>17226990</v>
      </c>
      <c r="AS30">
        <v>1188.075</v>
      </c>
      <c r="AT30">
        <v>42.5</v>
      </c>
      <c r="AU30" t="s">
        <v>160</v>
      </c>
      <c r="AV30" t="s">
        <v>132</v>
      </c>
    </row>
    <row r="31" spans="1:48" x14ac:dyDescent="0.25">
      <c r="A31">
        <v>29</v>
      </c>
      <c r="B31">
        <v>22501.59</v>
      </c>
      <c r="C31">
        <v>489.78899999999999</v>
      </c>
      <c r="D31">
        <v>2.82</v>
      </c>
      <c r="E31">
        <v>8.49</v>
      </c>
      <c r="F31" t="s">
        <v>75</v>
      </c>
      <c r="G31">
        <v>29</v>
      </c>
      <c r="H31">
        <v>23977.37</v>
      </c>
      <c r="I31">
        <v>256.79399999999998</v>
      </c>
      <c r="J31">
        <v>3.04</v>
      </c>
      <c r="K31">
        <v>4.24</v>
      </c>
      <c r="L31" t="s">
        <v>75</v>
      </c>
      <c r="M31">
        <v>29</v>
      </c>
      <c r="N31">
        <v>160237.98000000001</v>
      </c>
      <c r="O31">
        <v>1682.3340000000001</v>
      </c>
      <c r="P31">
        <v>3.02</v>
      </c>
      <c r="Q31">
        <v>5.17</v>
      </c>
      <c r="R31" t="s">
        <v>75</v>
      </c>
      <c r="S31">
        <v>29</v>
      </c>
      <c r="T31">
        <v>11015.42</v>
      </c>
      <c r="U31">
        <v>1970.212</v>
      </c>
      <c r="V31">
        <v>2.82</v>
      </c>
      <c r="W31">
        <v>3.7</v>
      </c>
      <c r="X31" t="s">
        <v>75</v>
      </c>
      <c r="Y31">
        <v>29</v>
      </c>
      <c r="Z31">
        <v>10841.35</v>
      </c>
      <c r="AA31">
        <v>3983.2</v>
      </c>
      <c r="AB31">
        <v>2.65</v>
      </c>
      <c r="AC31">
        <v>3.78</v>
      </c>
      <c r="AD31" t="s">
        <v>75</v>
      </c>
      <c r="AE31">
        <v>29</v>
      </c>
      <c r="AF31">
        <v>88013.119999999995</v>
      </c>
      <c r="AG31">
        <v>1420.9639999999999</v>
      </c>
      <c r="AH31">
        <v>3.39</v>
      </c>
      <c r="AI31">
        <v>3.26</v>
      </c>
      <c r="AJ31" t="s">
        <v>75</v>
      </c>
      <c r="AK31">
        <v>29</v>
      </c>
      <c r="AL31">
        <v>9901.44</v>
      </c>
      <c r="AM31">
        <v>537.35500000000002</v>
      </c>
      <c r="AN31">
        <v>2.13</v>
      </c>
      <c r="AO31">
        <v>7.66</v>
      </c>
      <c r="AP31" t="s">
        <v>75</v>
      </c>
      <c r="AQ31">
        <v>29</v>
      </c>
      <c r="AR31">
        <v>17753389.75</v>
      </c>
      <c r="AS31">
        <v>1168.6759999999999</v>
      </c>
      <c r="AT31">
        <v>42.28</v>
      </c>
      <c r="AU31" t="s">
        <v>161</v>
      </c>
      <c r="AV31" t="s">
        <v>132</v>
      </c>
    </row>
    <row r="32" spans="1:48" x14ac:dyDescent="0.25">
      <c r="A32">
        <v>30</v>
      </c>
      <c r="B32">
        <v>20042.810000000001</v>
      </c>
      <c r="C32">
        <v>418.26100000000002</v>
      </c>
      <c r="D32">
        <v>2.84</v>
      </c>
      <c r="E32">
        <v>10.76</v>
      </c>
      <c r="G32">
        <v>30</v>
      </c>
      <c r="H32">
        <v>23104.78</v>
      </c>
      <c r="I32">
        <v>256.98599999999999</v>
      </c>
      <c r="J32">
        <v>3.06</v>
      </c>
      <c r="K32">
        <v>3.42</v>
      </c>
      <c r="M32">
        <v>30</v>
      </c>
      <c r="N32">
        <v>151633.66</v>
      </c>
      <c r="O32">
        <v>1625.7940000000001</v>
      </c>
      <c r="P32">
        <v>3.03</v>
      </c>
      <c r="Q32">
        <v>5.86</v>
      </c>
      <c r="S32">
        <v>30</v>
      </c>
      <c r="T32">
        <v>8147.05</v>
      </c>
      <c r="U32">
        <v>1153.1210000000001</v>
      </c>
      <c r="V32">
        <v>2.85</v>
      </c>
      <c r="W32">
        <v>3.82</v>
      </c>
      <c r="Y32">
        <v>30</v>
      </c>
      <c r="Z32">
        <v>8023.19</v>
      </c>
      <c r="AA32">
        <v>2848.3</v>
      </c>
      <c r="AB32">
        <v>2.75</v>
      </c>
      <c r="AC32">
        <v>3.87</v>
      </c>
      <c r="AE32">
        <v>30</v>
      </c>
      <c r="AF32">
        <v>75284.09</v>
      </c>
      <c r="AG32">
        <v>1112.914</v>
      </c>
      <c r="AH32">
        <v>3.38</v>
      </c>
      <c r="AI32">
        <v>4.1900000000000004</v>
      </c>
      <c r="AK32">
        <v>30</v>
      </c>
      <c r="AL32">
        <v>8635.84</v>
      </c>
      <c r="AM32">
        <v>437.59899999999999</v>
      </c>
      <c r="AN32">
        <v>2.13</v>
      </c>
      <c r="AO32">
        <v>5.95</v>
      </c>
      <c r="AQ32">
        <v>30</v>
      </c>
      <c r="AR32">
        <v>16636021.75</v>
      </c>
      <c r="AS32">
        <v>1093.559</v>
      </c>
      <c r="AT32">
        <v>43</v>
      </c>
      <c r="AU32" t="s">
        <v>162</v>
      </c>
      <c r="AV32" t="s">
        <v>130</v>
      </c>
    </row>
    <row r="33" spans="1:48" x14ac:dyDescent="0.25">
      <c r="A33">
        <v>31</v>
      </c>
      <c r="B33">
        <v>23595.16</v>
      </c>
      <c r="C33">
        <v>571.79100000000005</v>
      </c>
      <c r="D33">
        <v>2.83</v>
      </c>
      <c r="E33">
        <v>7.24</v>
      </c>
      <c r="F33" t="s">
        <v>75</v>
      </c>
      <c r="G33">
        <v>31</v>
      </c>
      <c r="H33">
        <v>24301.27</v>
      </c>
      <c r="I33">
        <v>282.149</v>
      </c>
      <c r="J33">
        <v>3.06</v>
      </c>
      <c r="K33">
        <v>4.78</v>
      </c>
      <c r="L33" t="s">
        <v>75</v>
      </c>
      <c r="M33">
        <v>31</v>
      </c>
      <c r="N33">
        <v>153117.38</v>
      </c>
      <c r="O33">
        <v>1666.933</v>
      </c>
      <c r="P33">
        <v>3.03</v>
      </c>
      <c r="Q33">
        <v>7.04</v>
      </c>
      <c r="R33" t="s">
        <v>79</v>
      </c>
      <c r="S33">
        <v>31</v>
      </c>
      <c r="T33">
        <v>6795.17</v>
      </c>
      <c r="U33">
        <v>784.57899999999995</v>
      </c>
      <c r="V33">
        <v>2.85</v>
      </c>
      <c r="W33">
        <v>2.59</v>
      </c>
      <c r="X33" t="s">
        <v>75</v>
      </c>
      <c r="Y33">
        <v>31</v>
      </c>
      <c r="Z33">
        <v>6696.57</v>
      </c>
      <c r="AA33">
        <v>2338.9</v>
      </c>
      <c r="AB33">
        <v>2.78</v>
      </c>
      <c r="AC33">
        <v>2.63</v>
      </c>
      <c r="AD33" t="s">
        <v>75</v>
      </c>
      <c r="AE33">
        <v>31</v>
      </c>
      <c r="AF33">
        <v>80285.77</v>
      </c>
      <c r="AG33">
        <v>1281.2249999999999</v>
      </c>
      <c r="AH33">
        <v>3.37</v>
      </c>
      <c r="AI33">
        <v>6.23</v>
      </c>
      <c r="AJ33" t="s">
        <v>75</v>
      </c>
      <c r="AK33">
        <v>31</v>
      </c>
      <c r="AL33">
        <v>8467.57</v>
      </c>
      <c r="AM33">
        <v>420.42399999999998</v>
      </c>
      <c r="AN33">
        <v>2.12</v>
      </c>
      <c r="AO33">
        <v>4.8899999999999997</v>
      </c>
      <c r="AP33" t="s">
        <v>75</v>
      </c>
      <c r="AQ33">
        <v>31</v>
      </c>
      <c r="AR33">
        <v>16230313</v>
      </c>
      <c r="AS33">
        <v>1032.6400000000001</v>
      </c>
      <c r="AT33">
        <v>43.3</v>
      </c>
      <c r="AU33" t="s">
        <v>163</v>
      </c>
      <c r="AV33" t="s">
        <v>132</v>
      </c>
    </row>
    <row r="34" spans="1:48" x14ac:dyDescent="0.25">
      <c r="A34" t="s">
        <v>83</v>
      </c>
      <c r="B34" t="s">
        <v>84</v>
      </c>
      <c r="C34" t="s">
        <v>85</v>
      </c>
      <c r="D34" t="s">
        <v>81</v>
      </c>
      <c r="E34" t="s">
        <v>86</v>
      </c>
      <c r="F34" t="s">
        <v>74</v>
      </c>
      <c r="G34" t="s">
        <v>83</v>
      </c>
      <c r="H34" t="s">
        <v>95</v>
      </c>
      <c r="I34" t="s">
        <v>96</v>
      </c>
      <c r="J34" t="s">
        <v>97</v>
      </c>
      <c r="K34" t="s">
        <v>98</v>
      </c>
      <c r="L34" t="s">
        <v>74</v>
      </c>
      <c r="M34" t="s">
        <v>83</v>
      </c>
      <c r="N34" t="s">
        <v>103</v>
      </c>
      <c r="O34" t="s">
        <v>104</v>
      </c>
      <c r="P34" t="s">
        <v>105</v>
      </c>
      <c r="Q34" t="s">
        <v>106</v>
      </c>
      <c r="R34" t="s">
        <v>74</v>
      </c>
      <c r="S34" t="s">
        <v>83</v>
      </c>
      <c r="T34" t="s">
        <v>112</v>
      </c>
      <c r="U34" t="s">
        <v>113</v>
      </c>
      <c r="V34" t="s">
        <v>114</v>
      </c>
      <c r="W34" t="s">
        <v>115</v>
      </c>
      <c r="X34" t="s">
        <v>74</v>
      </c>
      <c r="Y34" t="s">
        <v>83</v>
      </c>
      <c r="Z34">
        <v>181834.59</v>
      </c>
      <c r="AA34">
        <v>68483.399999999994</v>
      </c>
      <c r="AB34">
        <v>2.7</v>
      </c>
      <c r="AC34">
        <v>13.38</v>
      </c>
      <c r="AD34" t="s">
        <v>79</v>
      </c>
      <c r="AE34" t="s">
        <v>83</v>
      </c>
      <c r="AF34">
        <v>1778087.46</v>
      </c>
      <c r="AG34">
        <v>734.43700000000001</v>
      </c>
      <c r="AH34">
        <v>3.37</v>
      </c>
      <c r="AI34">
        <v>4.28</v>
      </c>
      <c r="AJ34" t="s">
        <v>79</v>
      </c>
      <c r="AK34" t="s">
        <v>83</v>
      </c>
      <c r="AL34" t="s">
        <v>123</v>
      </c>
      <c r="AM34" t="s">
        <v>124</v>
      </c>
      <c r="AN34" t="s">
        <v>125</v>
      </c>
      <c r="AO34" t="s">
        <v>126</v>
      </c>
      <c r="AP34" t="s">
        <v>74</v>
      </c>
      <c r="AQ34" t="s">
        <v>83</v>
      </c>
      <c r="AR34" t="s">
        <v>164</v>
      </c>
      <c r="AS34">
        <v>1392.7829999999999</v>
      </c>
      <c r="AT34" t="s">
        <v>165</v>
      </c>
      <c r="AU34" t="s">
        <v>166</v>
      </c>
      <c r="AV34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 </vt:lpstr>
      <vt:lpstr>Додаток</vt:lpstr>
      <vt:lpstr>Лист1</vt:lpstr>
      <vt:lpstr>Додаток!Область_печати</vt:lpstr>
      <vt:lpstr>'Паспорт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2016-11-02T07:24:16Z</dcterms:modified>
</cp:coreProperties>
</file>