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05" activeTab="1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<sst xmlns="http://schemas.openxmlformats.org/spreadsheetml/2006/main" count="118" uniqueCount="77">
  <si>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</si>
  <si>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</si>
  <si>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</si>
  <si>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</si>
  <si>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</si>
  <si>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</si>
  <si>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</si>
  <si>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</si>
  <si>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</si>
  <si>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</si>
  <si>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</si>
  <si>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</si>
  <si>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</si>
  <si>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</si>
  <si>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</si>
  <si>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</si>
  <si>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</si>
  <si>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</si>
  <si>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</si>
  <si>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</si>
  <si>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</si>
  <si>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</si>
  <si>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</si>
  <si>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</si>
  <si>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</si>
  <si>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</si>
  <si>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</si>
  <si>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</si>
  <si>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</si>
  <si>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</si>
  <si>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</si>
  <si>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</si>
  <si>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</si>
  <si>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</si>
  <si>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</si>
  <si>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відсутні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</si>
  <si>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</si>
  <si>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</si>
  <si>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</si>
  <si>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</si>
  <si>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</si>
  <si>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</si>
  <si>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</si>
  <si>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</si>
  <si>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</si>
  <si>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 "ХАРКІВТРАНСГАЗ"</t>
  </si>
  <si>
    <t>Харківський п/м Харківського ЛВУМГ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</si>
  <si>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</si>
  <si>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 xml:space="preserve"> № 100-359/2015</t>
  </si>
  <si>
    <t>дійсне до 20.12.2018 р.</t>
  </si>
  <si>
    <t>Завідувач лабораторії  Харківського ПМ Харківського ЛВУМГ</t>
  </si>
  <si>
    <t>Крупчицький Д.О.</t>
  </si>
  <si>
    <t>Щербак С.О.</t>
  </si>
  <si>
    <t>&lt;0,0002</t>
  </si>
  <si>
    <t>ГРС-2 м.Харків</t>
  </si>
  <si>
    <t>ГРС Золочів</t>
  </si>
  <si>
    <t>ГРС Слатіне</t>
  </si>
  <si>
    <t>ГРС Проходи</t>
  </si>
  <si>
    <t>ГРС Дергачі</t>
  </si>
  <si>
    <t>ГРС Пересічне</t>
  </si>
  <si>
    <t>ГРС Липці</t>
  </si>
  <si>
    <t>ГРС Вільхівка</t>
  </si>
  <si>
    <t>ГРС Кутузівка</t>
  </si>
  <si>
    <t>ГРС В.Бабка</t>
  </si>
  <si>
    <t>ГРС Стрілеча</t>
  </si>
  <si>
    <t>ГРС Р.Тішки</t>
  </si>
  <si>
    <t>ГРС Печеніги</t>
  </si>
  <si>
    <t>переданого Харківським ЛВУМГ  та прийнятого ПАТ "Харківгаз",  ПАТ "Харківміськгаз"  по  ГРС-5 м.Харків</t>
  </si>
  <si>
    <t>з газопроводу  ШБКБ    за період з 01.10.2016 по 31.10.2016</t>
  </si>
  <si>
    <t>В. о. начальника  Харківського ЛВУМГ</t>
  </si>
  <si>
    <t>Моторя О.А.</t>
  </si>
  <si>
    <t/>
  </si>
  <si>
    <r>
      <t>Обсяг газу, переданого за добу взятий з бази даних</t>
    </r>
    <r>
      <rPr>
        <b/>
        <i/>
        <sz val="10"/>
        <rFont val="Arial"/>
        <family val="2"/>
      </rPr>
      <t xml:space="preserve"> hostlib </t>
    </r>
    <r>
      <rPr>
        <sz val="10"/>
        <rFont val="Arial"/>
        <family val="2"/>
      </rPr>
      <t>(дані з автоматичних обчислювачів витрати газу без урахування ВТВ).</t>
    </r>
  </si>
  <si>
    <r>
      <t xml:space="preserve">переданого Харківським ЛВУМГ   по  ГРС-5 м.Харків, </t>
    </r>
    <r>
      <rPr>
        <sz val="11"/>
        <rFont val="Arial"/>
        <family val="2"/>
      </rPr>
      <t>ГРС-5 м.Харків,ГРС-2 м.Харків,ГРС Золочів,ГРС Слатіне,ГРС Проходи,ГРС Дергачі,ГРС Пересічне,ГРС Липці,ГРС Вільхівка,ГРС Кутузівка, ГРС В.Бабка,ГРС Стрілече,ГРС Р.Тішки, ГРС Печеніги.</t>
    </r>
  </si>
  <si>
    <t>ГРС-5 м.Харків             ТЕЦ-5</t>
  </si>
  <si>
    <t>ГРС-5 м.Харків                 Куряж</t>
  </si>
  <si>
    <t>ГРС-2 м.Харків                с.Берізка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</si>
</sst>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rgb="FFFF0000"/>
      <name val="Arial Cyr"/>
      <family val="0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7" fillId="0" borderId="0" xfId="0" applyNumberFormat="1" applyFont="1" applyBorder="1" applyAlignment="1">
      <alignment horizontal="center" vertical="center" wrapText="1"/>
    </xf>
    <xf numFmtId="2" fontId="78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9" fillId="0" borderId="0" xfId="0" applyFont="1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0" fillId="33" borderId="0" xfId="0" applyFill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87" fillId="0" borderId="11" xfId="0" applyFont="1" applyBorder="1" applyAlignment="1">
      <alignment/>
    </xf>
    <xf numFmtId="0" fontId="88" fillId="0" borderId="0" xfId="0" applyFont="1" applyAlignment="1">
      <alignment/>
    </xf>
    <xf numFmtId="0" fontId="8" fillId="0" borderId="0" xfId="0" applyFont="1" applyAlignment="1">
      <alignment/>
    </xf>
    <xf numFmtId="0" fontId="89" fillId="0" borderId="11" xfId="0" applyFont="1" applyBorder="1" applyAlignment="1">
      <alignment/>
    </xf>
    <xf numFmtId="0" fontId="8" fillId="0" borderId="0" xfId="0" applyFont="1" applyAlignment="1">
      <alignment horizontal="left"/>
    </xf>
    <xf numFmtId="171" fontId="88" fillId="0" borderId="10" xfId="0" applyNumberFormat="1" applyFont="1" applyBorder="1" applyAlignment="1">
      <alignment horizontal="center"/>
    </xf>
    <xf numFmtId="171" fontId="88" fillId="0" borderId="10" xfId="0" applyNumberFormat="1" applyFont="1" applyBorder="1" applyAlignment="1">
      <alignment horizontal="center" wrapText="1"/>
    </xf>
    <xf numFmtId="2" fontId="88" fillId="0" borderId="10" xfId="0" applyNumberFormat="1" applyFont="1" applyBorder="1" applyAlignment="1">
      <alignment horizontal="center" wrapText="1"/>
    </xf>
    <xf numFmtId="1" fontId="88" fillId="0" borderId="10" xfId="0" applyNumberFormat="1" applyFont="1" applyBorder="1" applyAlignment="1">
      <alignment horizontal="center" wrapText="1"/>
    </xf>
    <xf numFmtId="169" fontId="88" fillId="0" borderId="10" xfId="0" applyNumberFormat="1" applyFont="1" applyBorder="1" applyAlignment="1">
      <alignment horizontal="center" wrapText="1"/>
    </xf>
    <xf numFmtId="171" fontId="88" fillId="0" borderId="10" xfId="0" applyNumberFormat="1" applyFont="1" applyBorder="1" applyAlignment="1">
      <alignment horizontal="center" vertical="top" wrapText="1"/>
    </xf>
    <xf numFmtId="171" fontId="88" fillId="0" borderId="10" xfId="0" applyNumberFormat="1" applyFont="1" applyBorder="1" applyAlignment="1">
      <alignment wrapText="1"/>
    </xf>
    <xf numFmtId="2" fontId="88" fillId="0" borderId="10" xfId="0" applyNumberFormat="1" applyFont="1" applyFill="1" applyBorder="1" applyAlignment="1">
      <alignment horizontal="center" wrapText="1"/>
    </xf>
    <xf numFmtId="171" fontId="88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" fontId="88" fillId="0" borderId="10" xfId="0" applyNumberFormat="1" applyFont="1" applyBorder="1" applyAlignment="1">
      <alignment horizontal="center"/>
    </xf>
    <xf numFmtId="1" fontId="90" fillId="0" borderId="12" xfId="0" applyNumberFormat="1" applyFont="1" applyBorder="1" applyAlignment="1">
      <alignment horizontal="center" wrapText="1"/>
    </xf>
    <xf numFmtId="2" fontId="88" fillId="0" borderId="13" xfId="0" applyNumberFormat="1" applyFont="1" applyBorder="1" applyAlignment="1">
      <alignment horizontal="center" wrapText="1"/>
    </xf>
    <xf numFmtId="1" fontId="91" fillId="0" borderId="10" xfId="0" applyNumberFormat="1" applyFont="1" applyBorder="1" applyAlignment="1">
      <alignment horizontal="center" vertical="center" wrapText="1"/>
    </xf>
    <xf numFmtId="1" fontId="90" fillId="0" borderId="12" xfId="0" applyNumberFormat="1" applyFont="1" applyBorder="1" applyAlignment="1">
      <alignment horizontal="center" vertical="center" wrapText="1"/>
    </xf>
    <xf numFmtId="2" fontId="92" fillId="0" borderId="13" xfId="0" applyNumberFormat="1" applyFont="1" applyBorder="1" applyAlignment="1">
      <alignment horizontal="center" vertical="center" wrapText="1"/>
    </xf>
    <xf numFmtId="14" fontId="87" fillId="0" borderId="11" xfId="0" applyNumberFormat="1" applyFont="1" applyBorder="1" applyAlignment="1">
      <alignment/>
    </xf>
    <xf numFmtId="0" fontId="89" fillId="0" borderId="0" xfId="0" applyFont="1" applyAlignment="1">
      <alignment/>
    </xf>
    <xf numFmtId="0" fontId="88" fillId="0" borderId="0" xfId="0" applyFont="1" applyAlignment="1">
      <alignment horizontal="left"/>
    </xf>
    <xf numFmtId="0" fontId="19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86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86" fillId="0" borderId="0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/>
    </xf>
    <xf numFmtId="0" fontId="0" fillId="0" borderId="17" xfId="0" applyBorder="1" applyAlignment="1">
      <alignment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94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4" fontId="89" fillId="0" borderId="11" xfId="0" applyNumberFormat="1" applyFont="1" applyBorder="1" applyAlignment="1">
      <alignment horizontal="center"/>
    </xf>
    <xf numFmtId="0" fontId="89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4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95" fillId="0" borderId="21" xfId="0" applyFont="1" applyBorder="1" applyAlignment="1">
      <alignment horizontal="center" vertical="center" textRotation="90" wrapText="1"/>
    </xf>
    <xf numFmtId="0" fontId="95" fillId="0" borderId="22" xfId="0" applyFont="1" applyBorder="1" applyAlignment="1">
      <alignment horizontal="center" vertical="center" textRotation="90" wrapText="1"/>
    </xf>
    <xf numFmtId="0" fontId="95" fillId="0" borderId="23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13" fillId="0" borderId="18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view="pageBreakPreview" zoomScale="90" zoomScaleSheetLayoutView="90" zoomScalePageLayoutView="0" workbookViewId="0" topLeftCell="A1">
      <selection activeCell="AE12" sqref="AE1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75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39" t="s">
        <v>30</v>
      </c>
      <c r="C1" s="39"/>
      <c r="D1" s="39"/>
      <c r="E1" s="39"/>
      <c r="F1" s="39"/>
      <c r="G1" s="39"/>
      <c r="I1" s="39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2:27" ht="12.75">
      <c r="B2" s="39" t="s">
        <v>45</v>
      </c>
      <c r="C2" s="39"/>
      <c r="D2" s="39"/>
      <c r="E2" s="39"/>
      <c r="F2" s="39"/>
      <c r="G2" s="39"/>
      <c r="I2" s="39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2:27" ht="12.75">
      <c r="B3" s="40" t="s">
        <v>46</v>
      </c>
      <c r="C3" s="39"/>
      <c r="D3" s="39"/>
      <c r="E3" s="39"/>
      <c r="F3" s="39"/>
      <c r="G3" s="39"/>
      <c r="I3" s="39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2:27" ht="12.75">
      <c r="B4" s="39" t="s">
        <v>31</v>
      </c>
      <c r="C4" s="39"/>
      <c r="D4" s="39"/>
      <c r="E4" s="39"/>
      <c r="F4" s="39"/>
      <c r="G4" s="39"/>
      <c r="I4" s="39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7" ht="12.75">
      <c r="B5" s="39" t="s">
        <v>47</v>
      </c>
      <c r="C5" s="39"/>
      <c r="D5" s="39"/>
      <c r="E5" s="39" t="s">
        <v>48</v>
      </c>
      <c r="F5" s="39"/>
      <c r="G5" s="39" t="s">
        <v>49</v>
      </c>
      <c r="H5" s="41"/>
      <c r="I5" s="39"/>
      <c r="J5" s="34"/>
      <c r="K5" s="34"/>
      <c r="L5" s="34"/>
      <c r="M5" s="34"/>
      <c r="N5" s="34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2:27" ht="15">
      <c r="B6" s="32"/>
      <c r="C6" s="86" t="s">
        <v>18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37"/>
      <c r="AA6" s="38"/>
    </row>
    <row r="7" spans="2:27" ht="18" customHeight="1">
      <c r="B7" s="72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35"/>
      <c r="AA7" s="35"/>
    </row>
    <row r="8" spans="2:27" ht="18" customHeight="1">
      <c r="B8" s="87" t="s">
        <v>67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35"/>
      <c r="AA8" s="35"/>
    </row>
    <row r="9" spans="2:27" ht="18" customHeight="1">
      <c r="B9" s="89" t="s">
        <v>68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35"/>
      <c r="AA9" s="35"/>
    </row>
    <row r="10" spans="2:27" ht="18" customHeight="1">
      <c r="B10" s="79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35"/>
      <c r="AA10" s="35"/>
    </row>
    <row r="11" spans="2:27" ht="12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3"/>
      <c r="AA11" s="3"/>
    </row>
    <row r="12" spans="2:29" ht="30" customHeight="1">
      <c r="B12" s="74" t="s">
        <v>26</v>
      </c>
      <c r="C12" s="93" t="s">
        <v>17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5"/>
      <c r="O12" s="93" t="s">
        <v>6</v>
      </c>
      <c r="P12" s="94"/>
      <c r="Q12" s="94"/>
      <c r="R12" s="94"/>
      <c r="S12" s="94"/>
      <c r="T12" s="94"/>
      <c r="U12" s="83" t="s">
        <v>22</v>
      </c>
      <c r="V12" s="74" t="s">
        <v>23</v>
      </c>
      <c r="W12" s="74" t="s">
        <v>34</v>
      </c>
      <c r="X12" s="74" t="s">
        <v>25</v>
      </c>
      <c r="Y12" s="74" t="s">
        <v>24</v>
      </c>
      <c r="Z12" s="3"/>
      <c r="AB12" s="6"/>
      <c r="AC12"/>
    </row>
    <row r="13" spans="2:29" ht="48.75" customHeight="1">
      <c r="B13" s="75"/>
      <c r="C13" s="82" t="s">
        <v>2</v>
      </c>
      <c r="D13" s="77" t="s">
        <v>3</v>
      </c>
      <c r="E13" s="77" t="s">
        <v>4</v>
      </c>
      <c r="F13" s="77" t="s">
        <v>5</v>
      </c>
      <c r="G13" s="77" t="s">
        <v>8</v>
      </c>
      <c r="H13" s="77" t="s">
        <v>9</v>
      </c>
      <c r="I13" s="77" t="s">
        <v>10</v>
      </c>
      <c r="J13" s="77" t="s">
        <v>11</v>
      </c>
      <c r="K13" s="77" t="s">
        <v>12</v>
      </c>
      <c r="L13" s="77" t="s">
        <v>13</v>
      </c>
      <c r="M13" s="74" t="s">
        <v>14</v>
      </c>
      <c r="N13" s="74" t="s">
        <v>15</v>
      </c>
      <c r="O13" s="74" t="s">
        <v>7</v>
      </c>
      <c r="P13" s="74" t="s">
        <v>19</v>
      </c>
      <c r="Q13" s="74" t="s">
        <v>32</v>
      </c>
      <c r="R13" s="74" t="s">
        <v>20</v>
      </c>
      <c r="S13" s="74" t="s">
        <v>33</v>
      </c>
      <c r="T13" s="74" t="s">
        <v>21</v>
      </c>
      <c r="U13" s="84"/>
      <c r="V13" s="75"/>
      <c r="W13" s="75"/>
      <c r="X13" s="75"/>
      <c r="Y13" s="75"/>
      <c r="Z13" s="3"/>
      <c r="AB13" s="6"/>
      <c r="AC13"/>
    </row>
    <row r="14" spans="2:29" ht="15.75" customHeight="1">
      <c r="B14" s="75"/>
      <c r="C14" s="82"/>
      <c r="D14" s="77"/>
      <c r="E14" s="77"/>
      <c r="F14" s="77"/>
      <c r="G14" s="77"/>
      <c r="H14" s="77"/>
      <c r="I14" s="77"/>
      <c r="J14" s="77"/>
      <c r="K14" s="77"/>
      <c r="L14" s="77"/>
      <c r="M14" s="75"/>
      <c r="N14" s="75"/>
      <c r="O14" s="75"/>
      <c r="P14" s="75"/>
      <c r="Q14" s="75"/>
      <c r="R14" s="75"/>
      <c r="S14" s="75"/>
      <c r="T14" s="75"/>
      <c r="U14" s="84"/>
      <c r="V14" s="75"/>
      <c r="W14" s="75"/>
      <c r="X14" s="75"/>
      <c r="Y14" s="75"/>
      <c r="Z14" s="3"/>
      <c r="AB14" s="6"/>
      <c r="AC14"/>
    </row>
    <row r="15" spans="2:29" ht="30" customHeight="1">
      <c r="B15" s="76"/>
      <c r="C15" s="82"/>
      <c r="D15" s="77"/>
      <c r="E15" s="77"/>
      <c r="F15" s="77"/>
      <c r="G15" s="77"/>
      <c r="H15" s="77"/>
      <c r="I15" s="77"/>
      <c r="J15" s="77"/>
      <c r="K15" s="77"/>
      <c r="L15" s="77"/>
      <c r="M15" s="78"/>
      <c r="N15" s="78"/>
      <c r="O15" s="78"/>
      <c r="P15" s="78"/>
      <c r="Q15" s="78"/>
      <c r="R15" s="78"/>
      <c r="S15" s="78"/>
      <c r="T15" s="78"/>
      <c r="U15" s="85"/>
      <c r="V15" s="78"/>
      <c r="W15" s="78"/>
      <c r="X15" s="78"/>
      <c r="Y15" s="78"/>
      <c r="Z15" s="3"/>
      <c r="AB15" s="6"/>
      <c r="AC15"/>
    </row>
    <row r="16" spans="2:29" ht="12.75">
      <c r="B16" s="15">
        <v>1</v>
      </c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  <c r="Q16" s="50"/>
      <c r="R16" s="49"/>
      <c r="S16" s="50"/>
      <c r="T16" s="49"/>
      <c r="U16" s="51"/>
      <c r="V16" s="51"/>
      <c r="W16" s="48"/>
      <c r="X16" s="55"/>
      <c r="Y16" s="55"/>
      <c r="AA16" s="4">
        <f aca="true" t="shared" si="0" ref="AA16:AA46">SUM(C16:N16)</f>
        <v>0</v>
      </c>
      <c r="AB16" s="30" t="str">
        <f>IF(AA16=100,"ОК"," ")</f>
        <v> </v>
      </c>
      <c r="AC16"/>
    </row>
    <row r="17" spans="2:29" ht="12.75">
      <c r="B17" s="15">
        <v>2</v>
      </c>
      <c r="C17" s="47">
        <v>91.5479</v>
      </c>
      <c r="D17" s="48">
        <v>3.8608</v>
      </c>
      <c r="E17" s="48">
        <v>0.9929</v>
      </c>
      <c r="F17" s="48">
        <v>0.1304</v>
      </c>
      <c r="G17" s="48">
        <v>0.2202</v>
      </c>
      <c r="H17" s="48">
        <v>0.0058</v>
      </c>
      <c r="I17" s="48">
        <v>0.0606</v>
      </c>
      <c r="J17" s="48">
        <v>0.0588</v>
      </c>
      <c r="K17" s="48">
        <v>0.1208</v>
      </c>
      <c r="L17" s="48" t="s">
        <v>71</v>
      </c>
      <c r="M17" s="48">
        <v>2.131</v>
      </c>
      <c r="N17" s="48">
        <v>0.8708</v>
      </c>
      <c r="O17" s="48">
        <v>0.7359</v>
      </c>
      <c r="P17" s="49">
        <v>34.51</v>
      </c>
      <c r="Q17" s="50">
        <v>8243</v>
      </c>
      <c r="R17" s="49">
        <v>38.23</v>
      </c>
      <c r="S17" s="50">
        <v>9131</v>
      </c>
      <c r="T17" s="49">
        <v>48.91</v>
      </c>
      <c r="U17" s="51"/>
      <c r="V17" s="51"/>
      <c r="W17" s="48"/>
      <c r="X17" s="55"/>
      <c r="Y17" s="55"/>
      <c r="AA17" s="4">
        <f t="shared" si="0"/>
        <v>100</v>
      </c>
      <c r="AB17" s="30" t="str">
        <f>IF(AA17=100,"ОК"," ")</f>
        <v>ОК</v>
      </c>
      <c r="AC17"/>
    </row>
    <row r="18" spans="2:29" ht="12.75">
      <c r="B18" s="15">
        <v>3</v>
      </c>
      <c r="C18" s="47">
        <v>90.9214</v>
      </c>
      <c r="D18" s="48">
        <v>3.8016</v>
      </c>
      <c r="E18" s="48">
        <v>1.02</v>
      </c>
      <c r="F18" s="48">
        <v>0.1341</v>
      </c>
      <c r="G18" s="48">
        <v>0.2299</v>
      </c>
      <c r="H18" s="48">
        <v>0.0054</v>
      </c>
      <c r="I18" s="48">
        <v>0.0635</v>
      </c>
      <c r="J18" s="48">
        <v>0.0622</v>
      </c>
      <c r="K18" s="48">
        <v>0.124</v>
      </c>
      <c r="L18" s="48" t="s">
        <v>71</v>
      </c>
      <c r="M18" s="48">
        <v>2.4807</v>
      </c>
      <c r="N18" s="48">
        <v>1.1572</v>
      </c>
      <c r="O18" s="48">
        <v>0.7415</v>
      </c>
      <c r="P18" s="49">
        <v>34.32</v>
      </c>
      <c r="Q18" s="50">
        <v>8197</v>
      </c>
      <c r="R18" s="49">
        <v>38.02</v>
      </c>
      <c r="S18" s="50">
        <v>9081</v>
      </c>
      <c r="T18" s="49">
        <v>48.46</v>
      </c>
      <c r="U18" s="51"/>
      <c r="V18" s="51"/>
      <c r="W18" s="48"/>
      <c r="X18" s="55"/>
      <c r="Y18" s="55"/>
      <c r="AA18" s="4">
        <f t="shared" si="0"/>
        <v>100</v>
      </c>
      <c r="AB18" s="30" t="str">
        <f>IF(AA18=100,"ОК"," ")</f>
        <v>ОК</v>
      </c>
      <c r="AC18"/>
    </row>
    <row r="19" spans="2:29" ht="12.75">
      <c r="B19" s="15">
        <v>4</v>
      </c>
      <c r="C19" s="47">
        <v>90.2611</v>
      </c>
      <c r="D19" s="48">
        <v>3.7677</v>
      </c>
      <c r="E19" s="48">
        <v>1.0498</v>
      </c>
      <c r="F19" s="48">
        <v>0.1392</v>
      </c>
      <c r="G19" s="48">
        <v>0.2335</v>
      </c>
      <c r="H19" s="48">
        <v>0.0052</v>
      </c>
      <c r="I19" s="48">
        <v>0.065</v>
      </c>
      <c r="J19" s="48">
        <v>0.064</v>
      </c>
      <c r="K19" s="48">
        <v>0.1258</v>
      </c>
      <c r="L19" s="48" t="s">
        <v>71</v>
      </c>
      <c r="M19" s="48">
        <v>2.8832</v>
      </c>
      <c r="N19" s="48">
        <v>1.4055</v>
      </c>
      <c r="O19" s="48">
        <v>0.7468</v>
      </c>
      <c r="P19" s="49">
        <v>34.12</v>
      </c>
      <c r="Q19" s="50">
        <v>8149</v>
      </c>
      <c r="R19" s="49">
        <v>37.8</v>
      </c>
      <c r="S19" s="50">
        <v>9028</v>
      </c>
      <c r="T19" s="49">
        <v>48</v>
      </c>
      <c r="U19" s="51">
        <v>-8.4</v>
      </c>
      <c r="V19" s="51">
        <v>-1.9</v>
      </c>
      <c r="W19" s="48" t="s">
        <v>35</v>
      </c>
      <c r="X19" s="55" t="s">
        <v>53</v>
      </c>
      <c r="Y19" s="55">
        <v>0.0015</v>
      </c>
      <c r="AA19" s="4">
        <f t="shared" si="0"/>
        <v>100.00000000000001</v>
      </c>
      <c r="AB19" s="30" t="str">
        <f aca="true" t="shared" si="1" ref="AB19:AB46">IF(AA19=100,"ОК"," ")</f>
        <v>ОК</v>
      </c>
      <c r="AC19"/>
    </row>
    <row r="20" spans="2:29" ht="12.75">
      <c r="B20" s="15">
        <v>5</v>
      </c>
      <c r="C20" s="47">
        <v>89.2146</v>
      </c>
      <c r="D20" s="48">
        <v>3.8415</v>
      </c>
      <c r="E20" s="48">
        <v>1.1454</v>
      </c>
      <c r="F20" s="48">
        <v>0.1444</v>
      </c>
      <c r="G20" s="48">
        <v>0.2501</v>
      </c>
      <c r="H20" s="48">
        <v>0.0047</v>
      </c>
      <c r="I20" s="48">
        <v>0.066</v>
      </c>
      <c r="J20" s="48">
        <v>0.0645</v>
      </c>
      <c r="K20" s="48">
        <v>0.1168</v>
      </c>
      <c r="L20" s="48" t="s">
        <v>71</v>
      </c>
      <c r="M20" s="48">
        <v>3.3948</v>
      </c>
      <c r="N20" s="48">
        <v>1.7572</v>
      </c>
      <c r="O20" s="48">
        <v>0.7551</v>
      </c>
      <c r="P20" s="49">
        <v>33.91</v>
      </c>
      <c r="Q20" s="50">
        <v>8099</v>
      </c>
      <c r="R20" s="49">
        <v>37.56</v>
      </c>
      <c r="S20" s="50">
        <v>8971</v>
      </c>
      <c r="T20" s="49">
        <v>47.43</v>
      </c>
      <c r="U20" s="51"/>
      <c r="V20" s="51"/>
      <c r="W20" s="48"/>
      <c r="X20" s="55"/>
      <c r="Y20" s="55"/>
      <c r="AA20" s="4">
        <f t="shared" si="0"/>
        <v>100</v>
      </c>
      <c r="AB20" s="30" t="str">
        <f t="shared" si="1"/>
        <v>ОК</v>
      </c>
      <c r="AC20"/>
    </row>
    <row r="21" spans="2:29" ht="12.75">
      <c r="B21" s="15">
        <v>6</v>
      </c>
      <c r="C21" s="47">
        <v>89.9398</v>
      </c>
      <c r="D21" s="48">
        <v>3.8596</v>
      </c>
      <c r="E21" s="48">
        <v>1.1142</v>
      </c>
      <c r="F21" s="48">
        <v>0.1375</v>
      </c>
      <c r="G21" s="48">
        <v>0.2405</v>
      </c>
      <c r="H21" s="48">
        <v>0.0047</v>
      </c>
      <c r="I21" s="48">
        <v>0.062</v>
      </c>
      <c r="J21" s="48">
        <v>0.0592</v>
      </c>
      <c r="K21" s="48">
        <v>0.102</v>
      </c>
      <c r="L21" s="48" t="s">
        <v>71</v>
      </c>
      <c r="M21" s="48">
        <v>3.0069</v>
      </c>
      <c r="N21" s="48">
        <v>1.4736</v>
      </c>
      <c r="O21" s="48">
        <v>0.7487</v>
      </c>
      <c r="P21" s="49">
        <v>34.08</v>
      </c>
      <c r="Q21" s="50">
        <v>8140</v>
      </c>
      <c r="R21" s="49">
        <v>37.75</v>
      </c>
      <c r="S21" s="50">
        <v>9016</v>
      </c>
      <c r="T21" s="49">
        <v>47.88</v>
      </c>
      <c r="U21" s="51"/>
      <c r="V21" s="51"/>
      <c r="W21" s="48"/>
      <c r="X21" s="55"/>
      <c r="Y21" s="55"/>
      <c r="AA21" s="4">
        <f t="shared" si="0"/>
        <v>100.00000000000001</v>
      </c>
      <c r="AB21" s="30" t="str">
        <f t="shared" si="1"/>
        <v>ОК</v>
      </c>
      <c r="AC21"/>
    </row>
    <row r="22" spans="2:29" ht="12.75">
      <c r="B22" s="15">
        <v>7</v>
      </c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  <c r="Q22" s="50"/>
      <c r="R22" s="49"/>
      <c r="S22" s="50"/>
      <c r="T22" s="49"/>
      <c r="U22" s="51"/>
      <c r="V22" s="51"/>
      <c r="W22" s="48"/>
      <c r="X22" s="55"/>
      <c r="Y22" s="55"/>
      <c r="AA22" s="4">
        <f t="shared" si="0"/>
        <v>0</v>
      </c>
      <c r="AB22" s="30" t="str">
        <f t="shared" si="1"/>
        <v> </v>
      </c>
      <c r="AC22"/>
    </row>
    <row r="23" spans="2:29" ht="12.75">
      <c r="B23" s="15">
        <v>8</v>
      </c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  <c r="Q23" s="50"/>
      <c r="R23" s="49"/>
      <c r="S23" s="50"/>
      <c r="T23" s="49"/>
      <c r="U23" s="51"/>
      <c r="V23" s="51"/>
      <c r="W23" s="48"/>
      <c r="X23" s="55"/>
      <c r="Y23" s="55"/>
      <c r="AA23" s="4">
        <f t="shared" si="0"/>
        <v>0</v>
      </c>
      <c r="AB23" s="30" t="str">
        <f t="shared" si="1"/>
        <v> </v>
      </c>
      <c r="AC23"/>
    </row>
    <row r="24" spans="2:29" ht="15" customHeight="1">
      <c r="B24" s="15">
        <v>9</v>
      </c>
      <c r="C24" s="47">
        <v>90.2597</v>
      </c>
      <c r="D24" s="48">
        <v>3.7226</v>
      </c>
      <c r="E24" s="48">
        <v>1.0669</v>
      </c>
      <c r="F24" s="48">
        <v>0.1412</v>
      </c>
      <c r="G24" s="48">
        <v>0.2431</v>
      </c>
      <c r="H24" s="48">
        <v>0.0051</v>
      </c>
      <c r="I24" s="48">
        <v>0.066</v>
      </c>
      <c r="J24" s="48">
        <v>0.0644</v>
      </c>
      <c r="K24" s="48">
        <v>0.1126</v>
      </c>
      <c r="L24" s="48" t="s">
        <v>71</v>
      </c>
      <c r="M24" s="48">
        <v>2.8428</v>
      </c>
      <c r="N24" s="48">
        <v>1.4756</v>
      </c>
      <c r="O24" s="48">
        <v>0.7472</v>
      </c>
      <c r="P24" s="49">
        <v>34.1</v>
      </c>
      <c r="Q24" s="50">
        <v>8145</v>
      </c>
      <c r="R24" s="49">
        <v>37.77</v>
      </c>
      <c r="S24" s="50">
        <v>9021</v>
      </c>
      <c r="T24" s="49">
        <v>47.97</v>
      </c>
      <c r="U24" s="51"/>
      <c r="V24" s="51"/>
      <c r="W24" s="53"/>
      <c r="X24" s="55"/>
      <c r="Y24" s="55"/>
      <c r="AA24" s="4">
        <f t="shared" si="0"/>
        <v>100</v>
      </c>
      <c r="AB24" s="30" t="str">
        <f t="shared" si="1"/>
        <v>ОК</v>
      </c>
      <c r="AC24"/>
    </row>
    <row r="25" spans="2:29" ht="12.75">
      <c r="B25" s="15">
        <v>10</v>
      </c>
      <c r="C25" s="47">
        <v>92.3006</v>
      </c>
      <c r="D25" s="48">
        <v>3.9769</v>
      </c>
      <c r="E25" s="48">
        <v>0.9603</v>
      </c>
      <c r="F25" s="48">
        <v>0.1247</v>
      </c>
      <c r="G25" s="48">
        <v>0.21</v>
      </c>
      <c r="H25" s="48">
        <v>0.0064</v>
      </c>
      <c r="I25" s="48">
        <v>0.0579</v>
      </c>
      <c r="J25" s="48">
        <v>0.0557</v>
      </c>
      <c r="K25" s="48">
        <v>0.1139</v>
      </c>
      <c r="L25" s="48" t="s">
        <v>71</v>
      </c>
      <c r="M25" s="48">
        <v>1.6773</v>
      </c>
      <c r="N25" s="48">
        <v>0.5163</v>
      </c>
      <c r="O25" s="48">
        <v>0.7292</v>
      </c>
      <c r="P25" s="49">
        <v>34.77</v>
      </c>
      <c r="Q25" s="50">
        <v>8305</v>
      </c>
      <c r="R25" s="49">
        <v>38.52</v>
      </c>
      <c r="S25" s="50">
        <v>9200</v>
      </c>
      <c r="T25" s="49">
        <v>49.5</v>
      </c>
      <c r="U25" s="51"/>
      <c r="V25" s="51"/>
      <c r="W25" s="48"/>
      <c r="X25" s="55"/>
      <c r="Y25" s="55"/>
      <c r="AA25" s="4">
        <f t="shared" si="0"/>
        <v>100.00000000000001</v>
      </c>
      <c r="AB25" s="30" t="str">
        <f t="shared" si="1"/>
        <v>ОК</v>
      </c>
      <c r="AC25"/>
    </row>
    <row r="26" spans="2:29" ht="12.75">
      <c r="B26" s="15">
        <v>11</v>
      </c>
      <c r="C26" s="47">
        <v>91.485</v>
      </c>
      <c r="D26" s="48">
        <v>3.9398</v>
      </c>
      <c r="E26" s="48">
        <v>0.9963</v>
      </c>
      <c r="F26" s="48">
        <v>0.1308</v>
      </c>
      <c r="G26" s="48">
        <v>0.2177</v>
      </c>
      <c r="H26" s="48">
        <v>0.006</v>
      </c>
      <c r="I26" s="48">
        <v>0.059</v>
      </c>
      <c r="J26" s="48">
        <v>0.0562</v>
      </c>
      <c r="K26" s="48">
        <v>0.1155</v>
      </c>
      <c r="L26" s="48" t="s">
        <v>71</v>
      </c>
      <c r="M26" s="48">
        <v>2.1453</v>
      </c>
      <c r="N26" s="48">
        <v>0.8484</v>
      </c>
      <c r="O26" s="48">
        <v>0.736</v>
      </c>
      <c r="P26" s="49">
        <v>34.52</v>
      </c>
      <c r="Q26" s="50">
        <v>8245</v>
      </c>
      <c r="R26" s="49">
        <v>38.25</v>
      </c>
      <c r="S26" s="50">
        <v>9136</v>
      </c>
      <c r="T26" s="49">
        <v>48.93</v>
      </c>
      <c r="U26" s="51"/>
      <c r="V26" s="51"/>
      <c r="W26" s="48"/>
      <c r="X26" s="55"/>
      <c r="Y26" s="55"/>
      <c r="AA26" s="4">
        <f t="shared" si="0"/>
        <v>100</v>
      </c>
      <c r="AB26" s="30" t="str">
        <f t="shared" si="1"/>
        <v>ОК</v>
      </c>
      <c r="AC26"/>
    </row>
    <row r="27" spans="2:29" ht="12.75">
      <c r="B27" s="15">
        <v>12</v>
      </c>
      <c r="C27" s="47">
        <v>90.7881</v>
      </c>
      <c r="D27" s="48">
        <v>3.9881</v>
      </c>
      <c r="E27" s="48">
        <v>1.0654</v>
      </c>
      <c r="F27" s="48">
        <v>0.1331</v>
      </c>
      <c r="G27" s="48">
        <v>0.2274</v>
      </c>
      <c r="H27" s="48">
        <v>0.0056</v>
      </c>
      <c r="I27" s="48">
        <v>0.0585</v>
      </c>
      <c r="J27" s="48">
        <v>0.0554</v>
      </c>
      <c r="K27" s="48">
        <v>0.1097</v>
      </c>
      <c r="L27" s="48" t="s">
        <v>71</v>
      </c>
      <c r="M27" s="48">
        <v>2.4897</v>
      </c>
      <c r="N27" s="48">
        <v>1.079</v>
      </c>
      <c r="O27" s="48">
        <v>0.7415</v>
      </c>
      <c r="P27" s="49">
        <v>34.38</v>
      </c>
      <c r="Q27" s="50">
        <v>8212</v>
      </c>
      <c r="R27" s="49">
        <v>38.09</v>
      </c>
      <c r="S27" s="50">
        <v>9098</v>
      </c>
      <c r="T27" s="49">
        <v>48.54</v>
      </c>
      <c r="U27" s="51"/>
      <c r="V27" s="51"/>
      <c r="W27" s="48"/>
      <c r="X27" s="55"/>
      <c r="Y27" s="55"/>
      <c r="AA27" s="4">
        <f t="shared" si="0"/>
        <v>100</v>
      </c>
      <c r="AB27" s="30" t="str">
        <f t="shared" si="1"/>
        <v>ОК</v>
      </c>
      <c r="AC27"/>
    </row>
    <row r="28" spans="2:29" ht="12.75">
      <c r="B28" s="15">
        <v>13</v>
      </c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  <c r="Q28" s="50"/>
      <c r="R28" s="49"/>
      <c r="S28" s="50"/>
      <c r="T28" s="49"/>
      <c r="U28" s="51">
        <v>-8.7</v>
      </c>
      <c r="V28" s="51">
        <v>-2.3</v>
      </c>
      <c r="W28" s="48"/>
      <c r="X28" s="55"/>
      <c r="Y28" s="55"/>
      <c r="AA28" s="4">
        <f t="shared" si="0"/>
        <v>0</v>
      </c>
      <c r="AB28" s="30" t="str">
        <f t="shared" si="1"/>
        <v> </v>
      </c>
      <c r="AC28"/>
    </row>
    <row r="29" spans="2:29" ht="12.75">
      <c r="B29" s="15">
        <v>14</v>
      </c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  <c r="Q29" s="50"/>
      <c r="R29" s="49"/>
      <c r="S29" s="50"/>
      <c r="T29" s="49"/>
      <c r="U29" s="51"/>
      <c r="V29" s="51"/>
      <c r="W29" s="48"/>
      <c r="X29" s="55"/>
      <c r="Y29" s="55"/>
      <c r="AA29" s="4">
        <f t="shared" si="0"/>
        <v>0</v>
      </c>
      <c r="AB29" s="30" t="str">
        <f t="shared" si="1"/>
        <v> </v>
      </c>
      <c r="AC29"/>
    </row>
    <row r="30" spans="2:29" ht="12.75">
      <c r="B30" s="15">
        <v>15</v>
      </c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  <c r="Q30" s="50"/>
      <c r="R30" s="49"/>
      <c r="S30" s="50"/>
      <c r="T30" s="49"/>
      <c r="U30" s="51"/>
      <c r="V30" s="51"/>
      <c r="W30" s="48"/>
      <c r="X30" s="55"/>
      <c r="Y30" s="55"/>
      <c r="AA30" s="4">
        <f t="shared" si="0"/>
        <v>0</v>
      </c>
      <c r="AB30" s="30" t="str">
        <f t="shared" si="1"/>
        <v> </v>
      </c>
      <c r="AC30"/>
    </row>
    <row r="31" spans="2:29" ht="12.75">
      <c r="B31" s="16">
        <v>16</v>
      </c>
      <c r="C31" s="52">
        <v>91.9057</v>
      </c>
      <c r="D31" s="48">
        <v>3.9956</v>
      </c>
      <c r="E31" s="48">
        <v>0.9641</v>
      </c>
      <c r="F31" s="48">
        <v>0.1229</v>
      </c>
      <c r="G31" s="48">
        <v>0.2039</v>
      </c>
      <c r="H31" s="48">
        <v>0.006</v>
      </c>
      <c r="I31" s="48">
        <v>0.0548</v>
      </c>
      <c r="J31" s="48">
        <v>0.051</v>
      </c>
      <c r="K31" s="48">
        <v>0.1055</v>
      </c>
      <c r="L31" s="48" t="s">
        <v>71</v>
      </c>
      <c r="M31" s="48">
        <v>1.9253</v>
      </c>
      <c r="N31" s="48">
        <v>0.6652</v>
      </c>
      <c r="O31" s="48">
        <v>0.7318</v>
      </c>
      <c r="P31" s="49">
        <v>34.62</v>
      </c>
      <c r="Q31" s="50">
        <v>8269</v>
      </c>
      <c r="R31" s="49">
        <v>38.35</v>
      </c>
      <c r="S31" s="50">
        <v>9160</v>
      </c>
      <c r="T31" s="49">
        <v>49.2</v>
      </c>
      <c r="U31" s="51"/>
      <c r="V31" s="51"/>
      <c r="W31" s="48"/>
      <c r="X31" s="55"/>
      <c r="Y31" s="55"/>
      <c r="AA31" s="4">
        <f t="shared" si="0"/>
        <v>100</v>
      </c>
      <c r="AB31" s="30" t="str">
        <f t="shared" si="1"/>
        <v>ОК</v>
      </c>
      <c r="AC31"/>
    </row>
    <row r="32" spans="2:29" ht="12.75">
      <c r="B32" s="16">
        <v>17</v>
      </c>
      <c r="C32" s="52">
        <v>90.1841</v>
      </c>
      <c r="D32" s="48">
        <v>5.1326</v>
      </c>
      <c r="E32" s="48">
        <v>1.4283</v>
      </c>
      <c r="F32" s="48">
        <v>0.1454</v>
      </c>
      <c r="G32" s="48">
        <v>0.2303</v>
      </c>
      <c r="H32" s="48">
        <v>0.0048</v>
      </c>
      <c r="I32" s="48">
        <v>0.0525</v>
      </c>
      <c r="J32" s="48">
        <v>0.0456</v>
      </c>
      <c r="K32" s="48">
        <v>0.0745</v>
      </c>
      <c r="L32" s="48" t="s">
        <v>71</v>
      </c>
      <c r="M32" s="48">
        <v>2.0142</v>
      </c>
      <c r="N32" s="48">
        <v>0.6877</v>
      </c>
      <c r="O32" s="48">
        <v>0.7444</v>
      </c>
      <c r="P32" s="49">
        <v>35.11</v>
      </c>
      <c r="Q32" s="50">
        <v>8386</v>
      </c>
      <c r="R32" s="49">
        <v>38.88</v>
      </c>
      <c r="S32" s="50">
        <v>9286</v>
      </c>
      <c r="T32" s="49">
        <v>49.45</v>
      </c>
      <c r="U32" s="51"/>
      <c r="V32" s="51"/>
      <c r="W32" s="48"/>
      <c r="X32" s="55"/>
      <c r="Y32" s="55"/>
      <c r="AA32" s="4">
        <f t="shared" si="0"/>
        <v>99.99999999999999</v>
      </c>
      <c r="AB32" s="30" t="str">
        <f t="shared" si="1"/>
        <v>ОК</v>
      </c>
      <c r="AC32"/>
    </row>
    <row r="33" spans="2:29" ht="12.75">
      <c r="B33" s="16">
        <v>18</v>
      </c>
      <c r="C33" s="52">
        <v>89.3102</v>
      </c>
      <c r="D33" s="48">
        <v>5.8223</v>
      </c>
      <c r="E33" s="48">
        <v>1.6506</v>
      </c>
      <c r="F33" s="48">
        <v>0.1392</v>
      </c>
      <c r="G33" s="48">
        <v>0.2164</v>
      </c>
      <c r="H33" s="48">
        <v>0.0034</v>
      </c>
      <c r="I33" s="48">
        <v>0.0441</v>
      </c>
      <c r="J33" s="48">
        <v>0.0349</v>
      </c>
      <c r="K33" s="48">
        <v>0.0325</v>
      </c>
      <c r="L33" s="48" t="s">
        <v>71</v>
      </c>
      <c r="M33" s="48">
        <v>1.9917</v>
      </c>
      <c r="N33" s="48">
        <v>0.7547</v>
      </c>
      <c r="O33" s="48">
        <v>0.7496</v>
      </c>
      <c r="P33" s="49">
        <v>35.3</v>
      </c>
      <c r="Q33" s="50">
        <v>8431</v>
      </c>
      <c r="R33" s="49">
        <v>39.08</v>
      </c>
      <c r="S33" s="50">
        <v>9334</v>
      </c>
      <c r="T33" s="49">
        <v>49.54</v>
      </c>
      <c r="U33" s="51"/>
      <c r="V33" s="51"/>
      <c r="W33" s="48"/>
      <c r="X33" s="55"/>
      <c r="Y33" s="55"/>
      <c r="AA33" s="4">
        <f t="shared" si="0"/>
        <v>99.99999999999997</v>
      </c>
      <c r="AB33" s="30" t="str">
        <f t="shared" si="1"/>
        <v>ОК</v>
      </c>
      <c r="AC33"/>
    </row>
    <row r="34" spans="2:29" ht="12.75">
      <c r="B34" s="16">
        <v>19</v>
      </c>
      <c r="C34" s="52">
        <v>89.3394</v>
      </c>
      <c r="D34" s="48">
        <v>5.8244</v>
      </c>
      <c r="E34" s="48">
        <v>1.6208</v>
      </c>
      <c r="F34" s="48">
        <v>0.1363</v>
      </c>
      <c r="G34" s="48">
        <v>0.2151</v>
      </c>
      <c r="H34" s="48">
        <v>0.003</v>
      </c>
      <c r="I34" s="48">
        <v>0.0474</v>
      </c>
      <c r="J34" s="48">
        <v>0.0379</v>
      </c>
      <c r="K34" s="48">
        <v>0.0331</v>
      </c>
      <c r="L34" s="48" t="s">
        <v>71</v>
      </c>
      <c r="M34" s="48">
        <v>1.9886</v>
      </c>
      <c r="N34" s="48">
        <v>0.754</v>
      </c>
      <c r="O34" s="48">
        <v>0.7493</v>
      </c>
      <c r="P34" s="49">
        <v>35.29</v>
      </c>
      <c r="Q34" s="50">
        <v>8429</v>
      </c>
      <c r="R34" s="49">
        <v>39.07</v>
      </c>
      <c r="S34" s="50">
        <v>9332</v>
      </c>
      <c r="T34" s="49">
        <v>49.53</v>
      </c>
      <c r="U34" s="51"/>
      <c r="V34" s="51"/>
      <c r="W34" s="48"/>
      <c r="X34" s="55"/>
      <c r="Y34" s="55"/>
      <c r="AA34" s="4">
        <f t="shared" si="0"/>
        <v>100.00000000000001</v>
      </c>
      <c r="AB34" s="30" t="str">
        <f t="shared" si="1"/>
        <v>ОК</v>
      </c>
      <c r="AC34"/>
    </row>
    <row r="35" spans="2:29" ht="12.75">
      <c r="B35" s="16">
        <v>20</v>
      </c>
      <c r="C35" s="52">
        <v>89.4466</v>
      </c>
      <c r="D35" s="48">
        <v>5.7778</v>
      </c>
      <c r="E35" s="48">
        <v>1.5793</v>
      </c>
      <c r="F35" s="48">
        <v>0.1296</v>
      </c>
      <c r="G35" s="48">
        <v>0.2018</v>
      </c>
      <c r="H35" s="48">
        <v>0.0024</v>
      </c>
      <c r="I35" s="48">
        <v>0.0428</v>
      </c>
      <c r="J35" s="48">
        <v>0.0329</v>
      </c>
      <c r="K35" s="48">
        <v>0.0283</v>
      </c>
      <c r="L35" s="48" t="s">
        <v>71</v>
      </c>
      <c r="M35" s="48">
        <v>2.0083</v>
      </c>
      <c r="N35" s="48">
        <v>0.7502</v>
      </c>
      <c r="O35" s="48">
        <v>0.7479</v>
      </c>
      <c r="P35" s="49">
        <v>35.22</v>
      </c>
      <c r="Q35" s="50">
        <v>8412</v>
      </c>
      <c r="R35" s="49">
        <v>38.99</v>
      </c>
      <c r="S35" s="50">
        <v>9313</v>
      </c>
      <c r="T35" s="49">
        <v>49.48</v>
      </c>
      <c r="U35" s="51">
        <v>-8.9</v>
      </c>
      <c r="V35" s="51">
        <v>-3.4</v>
      </c>
      <c r="W35" s="48"/>
      <c r="X35" s="55"/>
      <c r="Y35" s="55"/>
      <c r="AA35" s="4">
        <f t="shared" si="0"/>
        <v>100.00000000000001</v>
      </c>
      <c r="AB35" s="30" t="str">
        <f t="shared" si="1"/>
        <v>ОК</v>
      </c>
      <c r="AC35"/>
    </row>
    <row r="36" spans="2:29" ht="12.75">
      <c r="B36" s="16">
        <v>21</v>
      </c>
      <c r="C36" s="52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9"/>
      <c r="Q36" s="50"/>
      <c r="R36" s="49"/>
      <c r="S36" s="50"/>
      <c r="T36" s="49"/>
      <c r="U36" s="51"/>
      <c r="V36" s="51"/>
      <c r="W36" s="48"/>
      <c r="X36" s="55"/>
      <c r="Y36" s="55"/>
      <c r="AA36" s="4">
        <f t="shared" si="0"/>
        <v>0</v>
      </c>
      <c r="AB36" s="30" t="str">
        <f t="shared" si="1"/>
        <v> </v>
      </c>
      <c r="AC36"/>
    </row>
    <row r="37" spans="2:29" ht="12.75">
      <c r="B37" s="16">
        <v>22</v>
      </c>
      <c r="C37" s="52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9"/>
      <c r="Q37" s="50"/>
      <c r="R37" s="49"/>
      <c r="S37" s="50"/>
      <c r="T37" s="49"/>
      <c r="U37" s="51"/>
      <c r="V37" s="51"/>
      <c r="W37" s="48"/>
      <c r="X37" s="55"/>
      <c r="Y37" s="55"/>
      <c r="AA37" s="4">
        <f t="shared" si="0"/>
        <v>0</v>
      </c>
      <c r="AB37" s="30" t="str">
        <f t="shared" si="1"/>
        <v> </v>
      </c>
      <c r="AC37"/>
    </row>
    <row r="38" spans="2:29" ht="12.75">
      <c r="B38" s="16">
        <v>23</v>
      </c>
      <c r="C38" s="52">
        <v>89.4911</v>
      </c>
      <c r="D38" s="48">
        <v>5.8198</v>
      </c>
      <c r="E38" s="48">
        <v>1.5196</v>
      </c>
      <c r="F38" s="48">
        <v>0.1202</v>
      </c>
      <c r="G38" s="48">
        <v>0.1889</v>
      </c>
      <c r="H38" s="48">
        <v>0.0017</v>
      </c>
      <c r="I38" s="48">
        <v>0.0407</v>
      </c>
      <c r="J38" s="48">
        <v>0.0311</v>
      </c>
      <c r="K38" s="48">
        <v>0.0259</v>
      </c>
      <c r="L38" s="48" t="s">
        <v>71</v>
      </c>
      <c r="M38" s="48">
        <v>1.9987</v>
      </c>
      <c r="N38" s="48">
        <v>0.7623</v>
      </c>
      <c r="O38" s="48">
        <v>0.747</v>
      </c>
      <c r="P38" s="49">
        <v>35.17</v>
      </c>
      <c r="Q38" s="50">
        <v>8400</v>
      </c>
      <c r="R38" s="49">
        <v>38.94</v>
      </c>
      <c r="S38" s="50">
        <v>9301</v>
      </c>
      <c r="T38" s="49">
        <v>49.45</v>
      </c>
      <c r="U38" s="51"/>
      <c r="V38" s="51"/>
      <c r="W38" s="48"/>
      <c r="X38" s="55"/>
      <c r="Y38" s="55"/>
      <c r="AA38" s="4">
        <f t="shared" si="0"/>
        <v>99.99999999999999</v>
      </c>
      <c r="AB38" s="30" t="str">
        <f t="shared" si="1"/>
        <v>ОК</v>
      </c>
      <c r="AC38"/>
    </row>
    <row r="39" spans="2:29" ht="12.75">
      <c r="B39" s="16">
        <v>24</v>
      </c>
      <c r="C39" s="52">
        <v>89.527</v>
      </c>
      <c r="D39" s="48">
        <v>5.8309</v>
      </c>
      <c r="E39" s="48">
        <v>1.4625</v>
      </c>
      <c r="F39" s="48">
        <v>0.1167</v>
      </c>
      <c r="G39" s="48">
        <v>0.1902</v>
      </c>
      <c r="H39" s="48">
        <v>0.0022</v>
      </c>
      <c r="I39" s="48">
        <v>0.0455</v>
      </c>
      <c r="J39" s="48">
        <v>0.0364</v>
      </c>
      <c r="K39" s="48">
        <v>0.0302</v>
      </c>
      <c r="L39" s="48" t="s">
        <v>71</v>
      </c>
      <c r="M39" s="48">
        <v>1.9941</v>
      </c>
      <c r="N39" s="48">
        <v>0.7643</v>
      </c>
      <c r="O39" s="48">
        <v>0.7467</v>
      </c>
      <c r="P39" s="49">
        <v>35.16</v>
      </c>
      <c r="Q39" s="50">
        <v>8398</v>
      </c>
      <c r="R39" s="49" t="s">
        <v>71</v>
      </c>
      <c r="S39" s="50">
        <v>9298</v>
      </c>
      <c r="T39" s="49">
        <v>49.44</v>
      </c>
      <c r="U39" s="51"/>
      <c r="V39" s="51"/>
      <c r="W39" s="48"/>
      <c r="X39" s="55"/>
      <c r="Y39" s="55"/>
      <c r="AA39" s="4">
        <f t="shared" si="0"/>
        <v>100.00000000000001</v>
      </c>
      <c r="AB39" s="30" t="str">
        <f t="shared" si="1"/>
        <v>ОК</v>
      </c>
      <c r="AC39"/>
    </row>
    <row r="40" spans="2:29" ht="12.75">
      <c r="B40" s="16">
        <v>25</v>
      </c>
      <c r="C40" s="52">
        <v>89.5101</v>
      </c>
      <c r="D40" s="48">
        <v>5.8431</v>
      </c>
      <c r="E40" s="48">
        <v>1.4563</v>
      </c>
      <c r="F40" s="48">
        <v>0.1153</v>
      </c>
      <c r="G40" s="48">
        <v>0.1899</v>
      </c>
      <c r="H40" s="48">
        <v>0.0022</v>
      </c>
      <c r="I40" s="48">
        <v>0.0477</v>
      </c>
      <c r="J40" s="48">
        <v>0.0415</v>
      </c>
      <c r="K40" s="48">
        <v>0.0479</v>
      </c>
      <c r="L40" s="48" t="s">
        <v>71</v>
      </c>
      <c r="M40" s="48">
        <v>1.9878</v>
      </c>
      <c r="N40" s="48">
        <v>0.7582</v>
      </c>
      <c r="O40" s="48">
        <v>0.7473</v>
      </c>
      <c r="P40" s="49">
        <v>35.19</v>
      </c>
      <c r="Q40" s="50">
        <v>8405</v>
      </c>
      <c r="R40" s="49">
        <v>38.97</v>
      </c>
      <c r="S40" s="50">
        <v>9308</v>
      </c>
      <c r="T40" s="49">
        <v>49.47</v>
      </c>
      <c r="U40" s="51"/>
      <c r="V40" s="51"/>
      <c r="W40" s="48"/>
      <c r="X40" s="55"/>
      <c r="Y40" s="55"/>
      <c r="AA40" s="4">
        <f t="shared" si="0"/>
        <v>99.99999999999999</v>
      </c>
      <c r="AB40" s="30" t="str">
        <f t="shared" si="1"/>
        <v>ОК</v>
      </c>
      <c r="AC40"/>
    </row>
    <row r="41" spans="2:29" ht="12.75">
      <c r="B41" s="16">
        <v>26</v>
      </c>
      <c r="C41" s="52">
        <v>89.6698</v>
      </c>
      <c r="D41" s="48">
        <v>5.7658</v>
      </c>
      <c r="E41" s="48">
        <v>1.4131</v>
      </c>
      <c r="F41" s="48">
        <v>0.1117</v>
      </c>
      <c r="G41" s="48">
        <v>0.1831</v>
      </c>
      <c r="H41" s="48">
        <v>0.0022</v>
      </c>
      <c r="I41" s="48">
        <v>0.0415</v>
      </c>
      <c r="J41" s="48">
        <v>0.0326</v>
      </c>
      <c r="K41" s="48">
        <v>0.0262</v>
      </c>
      <c r="L41" s="48" t="s">
        <v>71</v>
      </c>
      <c r="M41" s="48">
        <v>1.9935</v>
      </c>
      <c r="N41" s="48">
        <v>0.7605</v>
      </c>
      <c r="O41" s="48">
        <v>0.7452</v>
      </c>
      <c r="P41" s="49">
        <v>35.1</v>
      </c>
      <c r="Q41" s="50">
        <v>8383</v>
      </c>
      <c r="R41" s="49">
        <v>38.86</v>
      </c>
      <c r="S41" s="50">
        <v>9282</v>
      </c>
      <c r="T41" s="49">
        <v>49.41</v>
      </c>
      <c r="U41" s="51"/>
      <c r="V41" s="51"/>
      <c r="W41" s="48"/>
      <c r="X41" s="55"/>
      <c r="Y41" s="55"/>
      <c r="AA41" s="4">
        <f t="shared" si="0"/>
        <v>99.99999999999999</v>
      </c>
      <c r="AB41" s="30" t="str">
        <f t="shared" si="1"/>
        <v>ОК</v>
      </c>
      <c r="AC41"/>
    </row>
    <row r="42" spans="2:29" ht="12.75">
      <c r="B42" s="16">
        <v>27</v>
      </c>
      <c r="C42" s="52">
        <v>89.5849</v>
      </c>
      <c r="D42" s="48">
        <v>5.8267</v>
      </c>
      <c r="E42" s="48">
        <v>1.4267</v>
      </c>
      <c r="F42" s="48">
        <v>0.1133</v>
      </c>
      <c r="G42" s="48">
        <v>0.1828</v>
      </c>
      <c r="H42" s="48">
        <v>0.0019</v>
      </c>
      <c r="I42" s="48">
        <v>0.0414</v>
      </c>
      <c r="J42" s="48">
        <v>0.0325</v>
      </c>
      <c r="K42" s="48">
        <v>0.0257</v>
      </c>
      <c r="L42" s="48">
        <v>0.011</v>
      </c>
      <c r="M42" s="48">
        <v>2.0056</v>
      </c>
      <c r="N42" s="48">
        <v>0.7585</v>
      </c>
      <c r="O42" s="48">
        <v>0.7457</v>
      </c>
      <c r="P42" s="49">
        <v>35.12</v>
      </c>
      <c r="Q42" s="50">
        <v>8388</v>
      </c>
      <c r="R42" s="49">
        <v>38.88</v>
      </c>
      <c r="S42" s="50">
        <v>9286</v>
      </c>
      <c r="T42" s="49">
        <v>49.42</v>
      </c>
      <c r="U42" s="51">
        <v>-9.1</v>
      </c>
      <c r="V42" s="51">
        <v>-3.7</v>
      </c>
      <c r="W42" s="48" t="s">
        <v>35</v>
      </c>
      <c r="X42" s="55" t="s">
        <v>53</v>
      </c>
      <c r="Y42" s="55">
        <v>0.0011</v>
      </c>
      <c r="AA42" s="4">
        <f t="shared" si="0"/>
        <v>100.011</v>
      </c>
      <c r="AB42" s="30" t="str">
        <f t="shared" si="1"/>
        <v> </v>
      </c>
      <c r="AC42"/>
    </row>
    <row r="43" spans="2:29" ht="12.75">
      <c r="B43" s="16">
        <v>28</v>
      </c>
      <c r="C43" s="52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  <c r="Q43" s="50"/>
      <c r="R43" s="49"/>
      <c r="S43" s="50"/>
      <c r="T43" s="49"/>
      <c r="U43" s="51"/>
      <c r="V43" s="51"/>
      <c r="W43" s="48"/>
      <c r="X43" s="55"/>
      <c r="Y43" s="55"/>
      <c r="AA43" s="4">
        <f t="shared" si="0"/>
        <v>0</v>
      </c>
      <c r="AB43" s="30" t="str">
        <f t="shared" si="1"/>
        <v> </v>
      </c>
      <c r="AC43"/>
    </row>
    <row r="44" spans="2:29" ht="12.75" customHeight="1">
      <c r="B44" s="16">
        <v>29</v>
      </c>
      <c r="C44" s="52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  <c r="Q44" s="50"/>
      <c r="R44" s="49"/>
      <c r="S44" s="50"/>
      <c r="T44" s="49"/>
      <c r="U44" s="51"/>
      <c r="V44" s="51"/>
      <c r="W44" s="48"/>
      <c r="X44" s="55"/>
      <c r="Y44" s="55"/>
      <c r="AA44" s="4">
        <f t="shared" si="0"/>
        <v>0</v>
      </c>
      <c r="AB44" s="30" t="str">
        <f t="shared" si="1"/>
        <v> </v>
      </c>
      <c r="AC44"/>
    </row>
    <row r="45" spans="2:29" ht="12.75" customHeight="1">
      <c r="B45" s="16">
        <v>30</v>
      </c>
      <c r="C45" s="52">
        <v>90.0812</v>
      </c>
      <c r="D45" s="48">
        <v>5.5974</v>
      </c>
      <c r="E45" s="48">
        <v>1.3128</v>
      </c>
      <c r="F45" s="48">
        <v>0.1101</v>
      </c>
      <c r="G45" s="48">
        <v>0.1829</v>
      </c>
      <c r="H45" s="48">
        <v>0.0031</v>
      </c>
      <c r="I45" s="48">
        <v>0.0418</v>
      </c>
      <c r="J45" s="48">
        <v>0.0342</v>
      </c>
      <c r="K45" s="48">
        <v>0.0374</v>
      </c>
      <c r="L45" s="48" t="s">
        <v>71</v>
      </c>
      <c r="M45" s="48">
        <v>1.9044</v>
      </c>
      <c r="N45" s="48">
        <v>0.6946</v>
      </c>
      <c r="O45" s="48">
        <v>0.7422</v>
      </c>
      <c r="P45" s="49">
        <v>35.07</v>
      </c>
      <c r="Q45" s="50">
        <v>8376</v>
      </c>
      <c r="R45" s="49">
        <v>38.83</v>
      </c>
      <c r="S45" s="50">
        <v>9274</v>
      </c>
      <c r="T45" s="54">
        <v>49.47</v>
      </c>
      <c r="U45" s="51"/>
      <c r="V45" s="51"/>
      <c r="W45" s="48"/>
      <c r="X45" s="55"/>
      <c r="Y45" s="55"/>
      <c r="AA45" s="4">
        <f t="shared" si="0"/>
        <v>99.99989999999998</v>
      </c>
      <c r="AB45" s="30" t="str">
        <f t="shared" si="1"/>
        <v> </v>
      </c>
      <c r="AC45"/>
    </row>
    <row r="46" spans="2:29" ht="12.75" customHeight="1">
      <c r="B46" s="16">
        <v>31</v>
      </c>
      <c r="C46" s="52">
        <v>89.9175</v>
      </c>
      <c r="D46" s="48">
        <v>5.7004</v>
      </c>
      <c r="E46" s="48">
        <v>1.3522</v>
      </c>
      <c r="F46" s="48">
        <v>0.1117</v>
      </c>
      <c r="G46" s="48">
        <v>0.183</v>
      </c>
      <c r="H46" s="48">
        <v>0.0029</v>
      </c>
      <c r="I46" s="48">
        <v>0.0415</v>
      </c>
      <c r="J46" s="48">
        <v>0.0335</v>
      </c>
      <c r="K46" s="48">
        <v>0.0343</v>
      </c>
      <c r="L46" s="48" t="s">
        <v>71</v>
      </c>
      <c r="M46" s="48">
        <v>1.9176</v>
      </c>
      <c r="N46" s="48">
        <v>0.7055</v>
      </c>
      <c r="O46" s="48">
        <v>0.7433</v>
      </c>
      <c r="P46" s="49">
        <v>35.1</v>
      </c>
      <c r="Q46" s="50">
        <v>8383</v>
      </c>
      <c r="R46" s="49">
        <v>38.87</v>
      </c>
      <c r="S46" s="50">
        <v>9284</v>
      </c>
      <c r="T46" s="49">
        <v>49.48</v>
      </c>
      <c r="U46" s="51"/>
      <c r="V46" s="51"/>
      <c r="W46" s="48"/>
      <c r="X46" s="55"/>
      <c r="Y46" s="55"/>
      <c r="AA46" s="4">
        <f t="shared" si="0"/>
        <v>100.0001</v>
      </c>
      <c r="AB46" s="30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AA48" s="4"/>
      <c r="AB48" s="5"/>
      <c r="AC48"/>
    </row>
    <row r="49" spans="3:4" ht="12.75">
      <c r="C49" s="1"/>
      <c r="D49" s="1"/>
    </row>
    <row r="50" spans="3:25" ht="15">
      <c r="C50" s="67" t="s">
        <v>69</v>
      </c>
      <c r="D50" s="67"/>
      <c r="E50" s="67"/>
      <c r="F50" s="67"/>
      <c r="G50" s="67"/>
      <c r="H50" s="14"/>
      <c r="I50" s="14"/>
      <c r="J50" s="14"/>
      <c r="K50" s="14"/>
      <c r="L50" s="14"/>
      <c r="M50" s="14"/>
      <c r="N50" s="14"/>
      <c r="O50" s="14"/>
      <c r="P50" s="67" t="s">
        <v>70</v>
      </c>
      <c r="Q50" s="14"/>
      <c r="R50" s="14"/>
      <c r="S50" s="14"/>
      <c r="T50" s="14"/>
      <c r="U50" s="68"/>
      <c r="V50" s="68"/>
      <c r="W50" s="96">
        <v>42675</v>
      </c>
      <c r="X50" s="97"/>
      <c r="Y50" s="64"/>
    </row>
    <row r="51" spans="3:25" ht="12.75">
      <c r="C51" s="65"/>
      <c r="D51" s="43" t="s">
        <v>27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66" t="s">
        <v>29</v>
      </c>
      <c r="Q51" s="66"/>
      <c r="R51" s="43"/>
      <c r="S51" s="43"/>
      <c r="T51" s="43"/>
      <c r="U51" s="43" t="s">
        <v>0</v>
      </c>
      <c r="V51" s="43"/>
      <c r="W51" s="43"/>
      <c r="X51" s="43" t="s">
        <v>16</v>
      </c>
      <c r="Y51" s="65"/>
    </row>
    <row r="52" spans="3:25" ht="18" customHeight="1">
      <c r="C52" s="42" t="s">
        <v>50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 t="s">
        <v>1</v>
      </c>
      <c r="P52" s="42" t="s">
        <v>51</v>
      </c>
      <c r="Q52" s="42"/>
      <c r="R52" s="42"/>
      <c r="S52" s="42"/>
      <c r="T52" s="42"/>
      <c r="U52" s="45"/>
      <c r="V52" s="45"/>
      <c r="W52" s="91">
        <v>42675</v>
      </c>
      <c r="X52" s="92"/>
      <c r="Y52" s="42"/>
    </row>
    <row r="53" spans="3:25" ht="12.75">
      <c r="C53" s="1"/>
      <c r="D53" s="44" t="s">
        <v>28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 t="s">
        <v>29</v>
      </c>
      <c r="Q53" s="44"/>
      <c r="R53" s="44"/>
      <c r="S53" s="44"/>
      <c r="T53" s="44"/>
      <c r="U53" s="44" t="s">
        <v>0</v>
      </c>
      <c r="V53" s="44"/>
      <c r="W53" s="44"/>
      <c r="X53" s="44" t="s">
        <v>16</v>
      </c>
      <c r="Y53" s="1"/>
    </row>
    <row r="57" spans="3:10" ht="12.75">
      <c r="C57" s="36"/>
      <c r="D57" s="32"/>
      <c r="E57" s="32"/>
      <c r="F57" s="32"/>
      <c r="G57" s="32"/>
      <c r="H57" s="32"/>
      <c r="I57" s="32"/>
      <c r="J57" s="32"/>
    </row>
  </sheetData>
  <sheetProtection/>
  <mergeCells count="34">
    <mergeCell ref="W52:X52"/>
    <mergeCell ref="C12:N12"/>
    <mergeCell ref="T13:T15"/>
    <mergeCell ref="O12:T12"/>
    <mergeCell ref="V12:V15"/>
    <mergeCell ref="W50:X50"/>
    <mergeCell ref="M13:M15"/>
    <mergeCell ref="I13:I15"/>
    <mergeCell ref="X12:X15"/>
    <mergeCell ref="H13:H15"/>
    <mergeCell ref="C6:Y6"/>
    <mergeCell ref="B8:Y8"/>
    <mergeCell ref="B9:Y9"/>
    <mergeCell ref="K13:K15"/>
    <mergeCell ref="J13:J15"/>
    <mergeCell ref="W12:W15"/>
    <mergeCell ref="L13:L15"/>
    <mergeCell ref="P13:P15"/>
    <mergeCell ref="S13:S15"/>
    <mergeCell ref="N13:N15"/>
    <mergeCell ref="C48:Y48"/>
    <mergeCell ref="C13:C15"/>
    <mergeCell ref="O13:O15"/>
    <mergeCell ref="R13:R15"/>
    <mergeCell ref="Y12:Y15"/>
    <mergeCell ref="U12:U15"/>
    <mergeCell ref="D13:D15"/>
    <mergeCell ref="G13:G15"/>
    <mergeCell ref="B7:Y7"/>
    <mergeCell ref="B12:B15"/>
    <mergeCell ref="F13:F15"/>
    <mergeCell ref="Q13:Q15"/>
    <mergeCell ref="B10:Y10"/>
    <mergeCell ref="E13:E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3"/>
  <sheetViews>
    <sheetView tabSelected="1" view="pageBreakPreview" zoomScale="80" zoomScaleSheetLayoutView="80" workbookViewId="0" topLeftCell="A7">
      <selection activeCell="B15" sqref="B15:T45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00390625" style="0" customWidth="1"/>
    <col min="4" max="4" width="8.625" style="0" customWidth="1"/>
    <col min="5" max="5" width="8.375" style="0" customWidth="1"/>
    <col min="6" max="6" width="8.625" style="0" customWidth="1"/>
    <col min="7" max="7" width="8.75390625" style="0" customWidth="1"/>
    <col min="8" max="21" width="8.625" style="0" customWidth="1"/>
    <col min="22" max="22" width="8.375" style="0" customWidth="1"/>
    <col min="23" max="23" width="12.375" style="0" customWidth="1"/>
    <col min="24" max="24" width="10.75390625" style="0" customWidth="1"/>
    <col min="25" max="25" width="2.00390625" style="0" customWidth="1"/>
    <col min="26" max="26" width="9.125" style="6" customWidth="1"/>
  </cols>
  <sheetData>
    <row r="1" spans="2:24" ht="12.75">
      <c r="B1" s="39" t="s">
        <v>30</v>
      </c>
      <c r="C1" s="39"/>
      <c r="D1" s="39"/>
      <c r="E1" s="39"/>
      <c r="F1" s="39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2:24" ht="12.75">
      <c r="B2" s="39" t="s">
        <v>45</v>
      </c>
      <c r="C2" s="39"/>
      <c r="D2" s="39"/>
      <c r="E2" s="39"/>
      <c r="F2" s="39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2:25" ht="12.75">
      <c r="B3" s="40" t="s">
        <v>46</v>
      </c>
      <c r="C3" s="39"/>
      <c r="D3" s="39"/>
      <c r="E3" s="39"/>
      <c r="F3" s="39"/>
      <c r="G3" s="33"/>
      <c r="H3" s="33"/>
      <c r="I3" s="32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"/>
    </row>
    <row r="4" spans="2:25" ht="12.75">
      <c r="B4" s="33"/>
      <c r="C4" s="33"/>
      <c r="D4" s="33"/>
      <c r="E4" s="33"/>
      <c r="F4" s="33"/>
      <c r="G4" s="33"/>
      <c r="H4" s="33"/>
      <c r="I4" s="32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"/>
    </row>
    <row r="5" spans="2:25" ht="15">
      <c r="B5" s="32"/>
      <c r="C5" s="86" t="s">
        <v>36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19"/>
    </row>
    <row r="6" spans="2:25" ht="18" customHeight="1"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2:25" ht="37.5" customHeight="1">
      <c r="B7" s="87" t="s">
        <v>73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</row>
    <row r="8" spans="2:25" ht="18" customHeight="1">
      <c r="B8" s="89" t="s">
        <v>68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</row>
    <row r="9" spans="2:25" ht="18" customHeight="1">
      <c r="B9" s="79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</row>
    <row r="10" spans="2:25" ht="24" customHeight="1">
      <c r="B10" s="69" t="s">
        <v>72</v>
      </c>
      <c r="C10" s="70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20"/>
    </row>
    <row r="11" spans="2:26" ht="30" customHeight="1">
      <c r="B11" s="74" t="s">
        <v>26</v>
      </c>
      <c r="C11" s="93" t="s">
        <v>40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111" t="s">
        <v>41</v>
      </c>
      <c r="X11" s="104" t="s">
        <v>43</v>
      </c>
      <c r="Y11" s="21"/>
      <c r="Z11"/>
    </row>
    <row r="12" spans="2:26" ht="48.75" customHeight="1">
      <c r="B12" s="75"/>
      <c r="C12" s="107" t="s">
        <v>74</v>
      </c>
      <c r="D12" s="107" t="s">
        <v>75</v>
      </c>
      <c r="E12" s="107" t="s">
        <v>54</v>
      </c>
      <c r="F12" s="103" t="s">
        <v>76</v>
      </c>
      <c r="G12" s="103" t="s">
        <v>55</v>
      </c>
      <c r="H12" s="100" t="s">
        <v>56</v>
      </c>
      <c r="I12" s="100" t="s">
        <v>57</v>
      </c>
      <c r="J12" s="100" t="s">
        <v>58</v>
      </c>
      <c r="K12" s="100" t="s">
        <v>59</v>
      </c>
      <c r="L12" s="100" t="s">
        <v>60</v>
      </c>
      <c r="M12" s="100" t="s">
        <v>61</v>
      </c>
      <c r="N12" s="100" t="s">
        <v>62</v>
      </c>
      <c r="O12" s="100" t="s">
        <v>63</v>
      </c>
      <c r="P12" s="100" t="s">
        <v>64</v>
      </c>
      <c r="Q12" s="100" t="s">
        <v>65</v>
      </c>
      <c r="R12" s="100" t="s">
        <v>66</v>
      </c>
      <c r="S12" s="74"/>
      <c r="T12" s="74"/>
      <c r="U12" s="74"/>
      <c r="V12" s="108"/>
      <c r="W12" s="111"/>
      <c r="X12" s="105"/>
      <c r="Y12" s="21"/>
      <c r="Z12"/>
    </row>
    <row r="13" spans="2:26" ht="15.75" customHeight="1">
      <c r="B13" s="75"/>
      <c r="C13" s="107"/>
      <c r="D13" s="107"/>
      <c r="E13" s="107"/>
      <c r="F13" s="103"/>
      <c r="G13" s="103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75"/>
      <c r="T13" s="75"/>
      <c r="U13" s="75"/>
      <c r="V13" s="109"/>
      <c r="W13" s="111"/>
      <c r="X13" s="105"/>
      <c r="Y13" s="21"/>
      <c r="Z13"/>
    </row>
    <row r="14" spans="2:26" ht="30" customHeight="1">
      <c r="B14" s="76"/>
      <c r="C14" s="107"/>
      <c r="D14" s="107"/>
      <c r="E14" s="107"/>
      <c r="F14" s="103"/>
      <c r="G14" s="103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78"/>
      <c r="T14" s="78"/>
      <c r="U14" s="78"/>
      <c r="V14" s="110"/>
      <c r="W14" s="111"/>
      <c r="X14" s="106"/>
      <c r="Y14" s="21"/>
      <c r="Z14"/>
    </row>
    <row r="15" spans="2:27" ht="15.75" customHeight="1">
      <c r="B15" s="56">
        <v>1</v>
      </c>
      <c r="C15" s="71">
        <v>637000.31</v>
      </c>
      <c r="D15" s="71">
        <v>41616.73</v>
      </c>
      <c r="E15" s="71">
        <v>0</v>
      </c>
      <c r="F15" s="71">
        <v>165.55</v>
      </c>
      <c r="G15" s="71">
        <v>13261.32</v>
      </c>
      <c r="H15" s="71">
        <v>15784.78</v>
      </c>
      <c r="I15" s="71">
        <v>1417.46</v>
      </c>
      <c r="J15" s="71">
        <v>25795.39</v>
      </c>
      <c r="K15" s="71">
        <v>14747.86</v>
      </c>
      <c r="L15" s="71">
        <v>2925.47</v>
      </c>
      <c r="M15" s="71">
        <v>1306.59</v>
      </c>
      <c r="N15" s="71">
        <v>1483.75</v>
      </c>
      <c r="O15" s="71">
        <v>2575.76</v>
      </c>
      <c r="P15" s="71">
        <v>2840.11</v>
      </c>
      <c r="Q15" s="71">
        <v>6667.47</v>
      </c>
      <c r="R15" s="71">
        <v>4344.31</v>
      </c>
      <c r="S15" s="58"/>
      <c r="T15" s="58"/>
      <c r="U15" s="58"/>
      <c r="V15" s="58"/>
      <c r="W15" s="59">
        <f>SUM(C15:V15)</f>
        <v>771932.86</v>
      </c>
      <c r="X15" s="60">
        <v>33.8</v>
      </c>
      <c r="Y15" s="22"/>
      <c r="Z15" s="98" t="s">
        <v>44</v>
      </c>
      <c r="AA15" s="98"/>
    </row>
    <row r="16" spans="2:27" ht="15.75">
      <c r="B16" s="56">
        <v>2</v>
      </c>
      <c r="C16" s="71">
        <v>584754</v>
      </c>
      <c r="D16" s="71">
        <v>40173.29</v>
      </c>
      <c r="E16" s="71">
        <v>0</v>
      </c>
      <c r="F16" s="71">
        <v>145.27</v>
      </c>
      <c r="G16" s="71">
        <v>12362.04</v>
      </c>
      <c r="H16" s="71">
        <v>14857.51</v>
      </c>
      <c r="I16" s="71">
        <v>1113.65</v>
      </c>
      <c r="J16" s="71">
        <v>24031.03</v>
      </c>
      <c r="K16" s="71">
        <v>10761.54</v>
      </c>
      <c r="L16" s="71">
        <v>2752.94</v>
      </c>
      <c r="M16" s="71">
        <v>1273.45</v>
      </c>
      <c r="N16" s="71">
        <v>1481.6</v>
      </c>
      <c r="O16" s="71">
        <v>1897.25</v>
      </c>
      <c r="P16" s="71">
        <v>2414.51</v>
      </c>
      <c r="Q16" s="71">
        <v>6092.23</v>
      </c>
      <c r="R16" s="71">
        <v>3354.93</v>
      </c>
      <c r="S16" s="58"/>
      <c r="T16" s="58"/>
      <c r="U16" s="58"/>
      <c r="V16" s="58"/>
      <c r="W16" s="59">
        <f aca="true" t="shared" si="0" ref="W16:W45">SUM(C16:V16)</f>
        <v>707465.2400000001</v>
      </c>
      <c r="X16" s="60">
        <f>IF(Паспорт!P17&gt;0,Паспорт!P17,X15)</f>
        <v>34.51</v>
      </c>
      <c r="Y16" s="22"/>
      <c r="Z16" s="98"/>
      <c r="AA16" s="98"/>
    </row>
    <row r="17" spans="2:27" ht="15.75">
      <c r="B17" s="56">
        <v>3</v>
      </c>
      <c r="C17" s="71">
        <v>592756.94</v>
      </c>
      <c r="D17" s="71">
        <v>39207.71</v>
      </c>
      <c r="E17" s="71">
        <v>0</v>
      </c>
      <c r="F17" s="71">
        <v>141.39</v>
      </c>
      <c r="G17" s="71">
        <v>13095.05</v>
      </c>
      <c r="H17" s="71">
        <v>12709.64</v>
      </c>
      <c r="I17" s="71">
        <v>1095.9</v>
      </c>
      <c r="J17" s="71">
        <v>25350.91</v>
      </c>
      <c r="K17" s="71">
        <v>12799.9</v>
      </c>
      <c r="L17" s="71">
        <v>2490.96</v>
      </c>
      <c r="M17" s="71">
        <v>1027.64</v>
      </c>
      <c r="N17" s="71">
        <v>1372.44</v>
      </c>
      <c r="O17" s="71">
        <v>1978.91</v>
      </c>
      <c r="P17" s="71">
        <v>2049.01</v>
      </c>
      <c r="Q17" s="71">
        <v>5531.76</v>
      </c>
      <c r="R17" s="71">
        <v>3075.08</v>
      </c>
      <c r="S17" s="58"/>
      <c r="T17" s="58"/>
      <c r="U17" s="58"/>
      <c r="V17" s="58"/>
      <c r="W17" s="59">
        <f t="shared" si="0"/>
        <v>714683.24</v>
      </c>
      <c r="X17" s="60">
        <f>IF(Паспорт!P18&gt;0,Паспорт!P18,X16)</f>
        <v>34.32</v>
      </c>
      <c r="Y17" s="22"/>
      <c r="Z17" s="98"/>
      <c r="AA17" s="98"/>
    </row>
    <row r="18" spans="2:27" ht="15.75">
      <c r="B18" s="56">
        <v>4</v>
      </c>
      <c r="C18" s="71">
        <v>591716.63</v>
      </c>
      <c r="D18" s="71">
        <v>43931.66</v>
      </c>
      <c r="E18" s="71">
        <v>0</v>
      </c>
      <c r="F18" s="71">
        <v>177.67</v>
      </c>
      <c r="G18" s="71">
        <v>13323.38</v>
      </c>
      <c r="H18" s="71">
        <v>14715.52</v>
      </c>
      <c r="I18" s="71">
        <v>1137.05</v>
      </c>
      <c r="J18" s="71">
        <v>26902.76</v>
      </c>
      <c r="K18" s="71">
        <v>14467.58</v>
      </c>
      <c r="L18" s="71">
        <v>2738.24</v>
      </c>
      <c r="M18" s="71">
        <v>1043.35</v>
      </c>
      <c r="N18" s="71">
        <v>1413.55</v>
      </c>
      <c r="O18" s="71">
        <v>2192.62</v>
      </c>
      <c r="P18" s="71">
        <v>2386.44</v>
      </c>
      <c r="Q18" s="71">
        <v>6214.39</v>
      </c>
      <c r="R18" s="71">
        <v>3568.81</v>
      </c>
      <c r="S18" s="58"/>
      <c r="T18" s="58"/>
      <c r="U18" s="58"/>
      <c r="V18" s="58"/>
      <c r="W18" s="59">
        <f t="shared" si="0"/>
        <v>725929.6500000001</v>
      </c>
      <c r="X18" s="60">
        <f>IF(Паспорт!P19&gt;0,Паспорт!P19,X17)</f>
        <v>34.12</v>
      </c>
      <c r="Y18" s="22"/>
      <c r="Z18" s="98"/>
      <c r="AA18" s="98"/>
    </row>
    <row r="19" spans="2:27" ht="15.75">
      <c r="B19" s="56">
        <v>5</v>
      </c>
      <c r="C19" s="71">
        <v>589403.56</v>
      </c>
      <c r="D19" s="71">
        <v>49125.45</v>
      </c>
      <c r="E19" s="71">
        <v>0</v>
      </c>
      <c r="F19" s="71">
        <v>157.19</v>
      </c>
      <c r="G19" s="71">
        <v>15939.1</v>
      </c>
      <c r="H19" s="71">
        <v>17424.77</v>
      </c>
      <c r="I19" s="71">
        <v>1306.46</v>
      </c>
      <c r="J19" s="71">
        <v>32171.43</v>
      </c>
      <c r="K19" s="71">
        <v>17935.38</v>
      </c>
      <c r="L19" s="71">
        <v>2944.43</v>
      </c>
      <c r="M19" s="71">
        <v>1237.86</v>
      </c>
      <c r="N19" s="71">
        <v>1463.77</v>
      </c>
      <c r="O19" s="71">
        <v>2690.53</v>
      </c>
      <c r="P19" s="71">
        <v>2661.28</v>
      </c>
      <c r="Q19" s="71">
        <v>6982.58</v>
      </c>
      <c r="R19" s="71">
        <v>4126.29</v>
      </c>
      <c r="S19" s="58"/>
      <c r="T19" s="58"/>
      <c r="U19" s="58"/>
      <c r="V19" s="58"/>
      <c r="W19" s="59">
        <f t="shared" si="0"/>
        <v>745570.0800000001</v>
      </c>
      <c r="X19" s="60">
        <f>IF(Паспорт!P20&gt;0,Паспорт!P20,X18)</f>
        <v>33.91</v>
      </c>
      <c r="Y19" s="22"/>
      <c r="Z19" s="98"/>
      <c r="AA19" s="98"/>
    </row>
    <row r="20" spans="2:27" ht="15.75" customHeight="1">
      <c r="B20" s="56">
        <v>6</v>
      </c>
      <c r="C20" s="71">
        <v>611105.75</v>
      </c>
      <c r="D20" s="71">
        <v>48763.28</v>
      </c>
      <c r="E20" s="71">
        <v>0</v>
      </c>
      <c r="F20" s="71">
        <v>171.51</v>
      </c>
      <c r="G20" s="71">
        <v>20111.94</v>
      </c>
      <c r="H20" s="71">
        <v>16669.23</v>
      </c>
      <c r="I20" s="71">
        <v>1282.04</v>
      </c>
      <c r="J20" s="71">
        <v>29110.56</v>
      </c>
      <c r="K20" s="71">
        <v>16491.91</v>
      </c>
      <c r="L20" s="71">
        <v>3010.14</v>
      </c>
      <c r="M20" s="71">
        <v>1379.02</v>
      </c>
      <c r="N20" s="71">
        <v>1570.53</v>
      </c>
      <c r="O20" s="71">
        <v>2453.46</v>
      </c>
      <c r="P20" s="71">
        <v>2962.18</v>
      </c>
      <c r="Q20" s="71">
        <v>7049.88</v>
      </c>
      <c r="R20" s="71">
        <v>4162.33</v>
      </c>
      <c r="S20" s="58"/>
      <c r="T20" s="58"/>
      <c r="U20" s="58"/>
      <c r="V20" s="58"/>
      <c r="W20" s="59">
        <f t="shared" si="0"/>
        <v>766293.7600000001</v>
      </c>
      <c r="X20" s="60">
        <f>IF(Паспорт!P21&gt;0,Паспорт!P21,X19)</f>
        <v>34.08</v>
      </c>
      <c r="Y20" s="22"/>
      <c r="Z20" s="98"/>
      <c r="AA20" s="98"/>
    </row>
    <row r="21" spans="2:27" ht="15.75">
      <c r="B21" s="56">
        <v>7</v>
      </c>
      <c r="C21" s="71">
        <v>624645.06</v>
      </c>
      <c r="D21" s="71">
        <v>44836.51</v>
      </c>
      <c r="E21" s="71">
        <v>0</v>
      </c>
      <c r="F21" s="71">
        <v>170.05</v>
      </c>
      <c r="G21" s="71">
        <v>20692.16</v>
      </c>
      <c r="H21" s="71">
        <v>18850.37</v>
      </c>
      <c r="I21" s="71">
        <v>1409.67</v>
      </c>
      <c r="J21" s="71">
        <v>31314.52</v>
      </c>
      <c r="K21" s="71">
        <v>19175.13</v>
      </c>
      <c r="L21" s="71">
        <v>3058.8</v>
      </c>
      <c r="M21" s="71">
        <v>1322.83</v>
      </c>
      <c r="N21" s="71">
        <v>1502.55</v>
      </c>
      <c r="O21" s="71">
        <v>2450.76</v>
      </c>
      <c r="P21" s="71">
        <v>2832.11</v>
      </c>
      <c r="Q21" s="71">
        <v>7342.75</v>
      </c>
      <c r="R21" s="71">
        <v>4809.35</v>
      </c>
      <c r="S21" s="58"/>
      <c r="T21" s="58"/>
      <c r="U21" s="58"/>
      <c r="V21" s="58"/>
      <c r="W21" s="59">
        <f t="shared" si="0"/>
        <v>784412.6200000002</v>
      </c>
      <c r="X21" s="60">
        <f>IF(Паспорт!P22&gt;0,Паспорт!P22,X20)</f>
        <v>34.08</v>
      </c>
      <c r="Y21" s="22"/>
      <c r="Z21" s="98"/>
      <c r="AA21" s="98"/>
    </row>
    <row r="22" spans="2:27" ht="15.75">
      <c r="B22" s="56">
        <v>8</v>
      </c>
      <c r="C22" s="71">
        <v>685832.06</v>
      </c>
      <c r="D22" s="71">
        <v>40528.41</v>
      </c>
      <c r="E22" s="71">
        <v>0</v>
      </c>
      <c r="F22" s="71">
        <v>215.21</v>
      </c>
      <c r="G22" s="71">
        <v>25097.39</v>
      </c>
      <c r="H22" s="71">
        <v>22695.09</v>
      </c>
      <c r="I22" s="71">
        <v>1663.05</v>
      </c>
      <c r="J22" s="71">
        <v>38193.3</v>
      </c>
      <c r="K22" s="71">
        <v>21614.4</v>
      </c>
      <c r="L22" s="71">
        <v>3827.1</v>
      </c>
      <c r="M22" s="71">
        <v>1667.36</v>
      </c>
      <c r="N22" s="71">
        <v>1724.45</v>
      </c>
      <c r="O22" s="71">
        <v>2901.94</v>
      </c>
      <c r="P22" s="71">
        <v>3817.83</v>
      </c>
      <c r="Q22" s="71">
        <v>9127.66</v>
      </c>
      <c r="R22" s="71">
        <v>5602.69</v>
      </c>
      <c r="S22" s="58"/>
      <c r="T22" s="58"/>
      <c r="U22" s="58"/>
      <c r="V22" s="58"/>
      <c r="W22" s="59">
        <f t="shared" si="0"/>
        <v>864507.94</v>
      </c>
      <c r="X22" s="60">
        <f>IF(Паспорт!P23&gt;0,Паспорт!P23,X21)</f>
        <v>34.08</v>
      </c>
      <c r="Y22" s="22"/>
      <c r="Z22" s="98"/>
      <c r="AA22" s="98"/>
    </row>
    <row r="23" spans="2:27" ht="15" customHeight="1">
      <c r="B23" s="56">
        <v>9</v>
      </c>
      <c r="C23" s="71">
        <v>709515.38</v>
      </c>
      <c r="D23" s="71">
        <v>39713.33</v>
      </c>
      <c r="E23" s="71">
        <v>0</v>
      </c>
      <c r="F23" s="71">
        <v>230.48</v>
      </c>
      <c r="G23" s="71">
        <v>19371.05</v>
      </c>
      <c r="H23" s="71">
        <v>27680.25</v>
      </c>
      <c r="I23" s="71">
        <v>1906.04</v>
      </c>
      <c r="J23" s="71">
        <v>47166.73</v>
      </c>
      <c r="K23" s="71">
        <v>29382.68</v>
      </c>
      <c r="L23" s="71">
        <v>4433.07</v>
      </c>
      <c r="M23" s="71">
        <v>2240.01</v>
      </c>
      <c r="N23" s="71">
        <v>2189.7</v>
      </c>
      <c r="O23" s="71">
        <v>2802.58</v>
      </c>
      <c r="P23" s="71">
        <v>4692.31</v>
      </c>
      <c r="Q23" s="71">
        <v>10577.16</v>
      </c>
      <c r="R23" s="71">
        <v>6612.88</v>
      </c>
      <c r="S23" s="58"/>
      <c r="T23" s="58"/>
      <c r="U23" s="58"/>
      <c r="V23" s="58"/>
      <c r="W23" s="59">
        <f t="shared" si="0"/>
        <v>908513.65</v>
      </c>
      <c r="X23" s="60">
        <f>IF(Паспорт!P24&gt;0,Паспорт!P24,X22)</f>
        <v>34.1</v>
      </c>
      <c r="Y23" s="22"/>
      <c r="Z23" s="98"/>
      <c r="AA23" s="98"/>
    </row>
    <row r="24" spans="2:26" ht="15.75">
      <c r="B24" s="56">
        <v>10</v>
      </c>
      <c r="C24" s="71">
        <v>693642.5</v>
      </c>
      <c r="D24" s="71">
        <v>40413.3</v>
      </c>
      <c r="E24" s="71">
        <v>446024.09</v>
      </c>
      <c r="F24" s="71">
        <v>230.8</v>
      </c>
      <c r="G24" s="71">
        <v>23868.19</v>
      </c>
      <c r="H24" s="71">
        <v>30121.43</v>
      </c>
      <c r="I24" s="71">
        <v>2105.94</v>
      </c>
      <c r="J24" s="71">
        <v>50405.99</v>
      </c>
      <c r="K24" s="71">
        <v>27563.57</v>
      </c>
      <c r="L24" s="71">
        <v>4410.75</v>
      </c>
      <c r="M24" s="71">
        <v>2057.45</v>
      </c>
      <c r="N24" s="71">
        <v>2105.85</v>
      </c>
      <c r="O24" s="71">
        <v>3822.83</v>
      </c>
      <c r="P24" s="71">
        <v>5171.7</v>
      </c>
      <c r="Q24" s="71">
        <v>11470.73</v>
      </c>
      <c r="R24" s="71">
        <v>6916.72</v>
      </c>
      <c r="S24" s="58"/>
      <c r="T24" s="58"/>
      <c r="U24" s="58"/>
      <c r="V24" s="58"/>
      <c r="W24" s="59">
        <f t="shared" si="0"/>
        <v>1350331.84</v>
      </c>
      <c r="X24" s="60">
        <f>IF(Паспорт!P25&gt;0,Паспорт!P25,X23)</f>
        <v>34.77</v>
      </c>
      <c r="Y24" s="22"/>
      <c r="Z24" s="29"/>
    </row>
    <row r="25" spans="2:26" ht="15.75">
      <c r="B25" s="56">
        <v>11</v>
      </c>
      <c r="C25" s="71">
        <v>867391.69</v>
      </c>
      <c r="D25" s="71">
        <v>49329.12</v>
      </c>
      <c r="E25" s="71">
        <v>626948.31</v>
      </c>
      <c r="F25" s="71">
        <v>326.22</v>
      </c>
      <c r="G25" s="71">
        <v>22334.62</v>
      </c>
      <c r="H25" s="71">
        <v>30688.66</v>
      </c>
      <c r="I25" s="71">
        <v>2205</v>
      </c>
      <c r="J25" s="71">
        <v>51869.08</v>
      </c>
      <c r="K25" s="71">
        <v>26777.55</v>
      </c>
      <c r="L25" s="71">
        <v>4880.98</v>
      </c>
      <c r="M25" s="71">
        <v>2337.44</v>
      </c>
      <c r="N25" s="71">
        <v>2317.68</v>
      </c>
      <c r="O25" s="71">
        <v>5180.94</v>
      </c>
      <c r="P25" s="71">
        <v>5737.11</v>
      </c>
      <c r="Q25" s="71">
        <v>11660.98</v>
      </c>
      <c r="R25" s="71">
        <v>7803.97</v>
      </c>
      <c r="S25" s="58"/>
      <c r="T25" s="58"/>
      <c r="U25" s="58"/>
      <c r="V25" s="58"/>
      <c r="W25" s="59">
        <f t="shared" si="0"/>
        <v>1717789.35</v>
      </c>
      <c r="X25" s="60">
        <f>IF(Паспорт!P26&gt;0,Паспорт!P26,X24)</f>
        <v>34.52</v>
      </c>
      <c r="Y25" s="22"/>
      <c r="Z25" s="29"/>
    </row>
    <row r="26" spans="2:27" ht="15.75" customHeight="1">
      <c r="B26" s="56">
        <v>12</v>
      </c>
      <c r="C26" s="71">
        <v>988491.13</v>
      </c>
      <c r="D26" s="71">
        <v>50263.39</v>
      </c>
      <c r="E26" s="71">
        <v>450350.47</v>
      </c>
      <c r="F26" s="71">
        <v>340.94</v>
      </c>
      <c r="G26" s="71">
        <v>33215.66</v>
      </c>
      <c r="H26" s="71">
        <v>37233.41</v>
      </c>
      <c r="I26" s="71">
        <v>3052.56</v>
      </c>
      <c r="J26" s="71">
        <v>65666.97</v>
      </c>
      <c r="K26" s="71">
        <v>35318.77</v>
      </c>
      <c r="L26" s="71">
        <v>5903.82</v>
      </c>
      <c r="M26" s="71">
        <v>3063.35</v>
      </c>
      <c r="N26" s="71">
        <v>2921.46</v>
      </c>
      <c r="O26" s="71">
        <v>5461.74</v>
      </c>
      <c r="P26" s="71">
        <v>7519.51</v>
      </c>
      <c r="Q26" s="71">
        <v>14406.69</v>
      </c>
      <c r="R26" s="71">
        <v>9189.16</v>
      </c>
      <c r="S26" s="58"/>
      <c r="T26" s="58"/>
      <c r="U26" s="58"/>
      <c r="V26" s="58"/>
      <c r="W26" s="59">
        <f t="shared" si="0"/>
        <v>1712399.0299999998</v>
      </c>
      <c r="X26" s="60">
        <f>IF(Паспорт!P27&gt;0,Паспорт!P27,X25)</f>
        <v>34.38</v>
      </c>
      <c r="Y26" s="22"/>
      <c r="Z26" s="99" t="s">
        <v>42</v>
      </c>
      <c r="AA26" s="99"/>
    </row>
    <row r="27" spans="2:27" ht="15.75">
      <c r="B27" s="56">
        <v>13</v>
      </c>
      <c r="C27" s="71">
        <v>1183998.88</v>
      </c>
      <c r="D27" s="71">
        <v>55044.42</v>
      </c>
      <c r="E27" s="71">
        <v>518000.13</v>
      </c>
      <c r="F27" s="71">
        <v>458.99</v>
      </c>
      <c r="G27" s="71">
        <v>44168.96</v>
      </c>
      <c r="H27" s="71">
        <v>46695.23</v>
      </c>
      <c r="I27" s="71">
        <v>3454.63</v>
      </c>
      <c r="J27" s="71">
        <v>84705.11</v>
      </c>
      <c r="K27" s="71">
        <v>43741.38</v>
      </c>
      <c r="L27" s="71">
        <v>7142.41</v>
      </c>
      <c r="M27" s="71">
        <v>3706.21</v>
      </c>
      <c r="N27" s="71">
        <v>3355.31</v>
      </c>
      <c r="O27" s="71">
        <v>4936.34</v>
      </c>
      <c r="P27" s="71">
        <v>10078.31</v>
      </c>
      <c r="Q27" s="71">
        <v>17665.03</v>
      </c>
      <c r="R27" s="71">
        <v>11940.29</v>
      </c>
      <c r="S27" s="58"/>
      <c r="T27" s="58"/>
      <c r="U27" s="58"/>
      <c r="V27" s="58"/>
      <c r="W27" s="59">
        <f t="shared" si="0"/>
        <v>2039091.6299999997</v>
      </c>
      <c r="X27" s="60">
        <f>IF(Паспорт!P28&gt;0,Паспорт!P28,X26)</f>
        <v>34.38</v>
      </c>
      <c r="Y27" s="22"/>
      <c r="Z27" s="99"/>
      <c r="AA27" s="99"/>
    </row>
    <row r="28" spans="2:27" ht="15.75">
      <c r="B28" s="56">
        <v>14</v>
      </c>
      <c r="C28" s="71">
        <v>1187981.25</v>
      </c>
      <c r="D28" s="71">
        <v>48285.88</v>
      </c>
      <c r="E28" s="71">
        <v>677401</v>
      </c>
      <c r="F28" s="71">
        <v>516.1</v>
      </c>
      <c r="G28" s="71">
        <v>47162.94</v>
      </c>
      <c r="H28" s="71">
        <v>46618.81</v>
      </c>
      <c r="I28" s="71">
        <v>3381.09</v>
      </c>
      <c r="J28" s="71">
        <v>85030.89</v>
      </c>
      <c r="K28" s="71">
        <v>44464.77</v>
      </c>
      <c r="L28" s="71">
        <v>7391.22</v>
      </c>
      <c r="M28" s="71">
        <v>3808.84</v>
      </c>
      <c r="N28" s="71">
        <v>3379.78</v>
      </c>
      <c r="O28" s="71">
        <v>5075.43</v>
      </c>
      <c r="P28" s="71">
        <v>10974.71</v>
      </c>
      <c r="Q28" s="71">
        <v>18056.72</v>
      </c>
      <c r="R28" s="71">
        <v>12515.47</v>
      </c>
      <c r="S28" s="58"/>
      <c r="T28" s="58"/>
      <c r="U28" s="58"/>
      <c r="V28" s="58"/>
      <c r="W28" s="59">
        <f t="shared" si="0"/>
        <v>2202044.9000000004</v>
      </c>
      <c r="X28" s="60">
        <f>IF(Паспорт!P29&gt;0,Паспорт!P29,X27)</f>
        <v>34.38</v>
      </c>
      <c r="Y28" s="22"/>
      <c r="Z28" s="99"/>
      <c r="AA28" s="99"/>
    </row>
    <row r="29" spans="2:27" ht="15.75">
      <c r="B29" s="56">
        <v>15</v>
      </c>
      <c r="C29" s="71">
        <v>1245032.5</v>
      </c>
      <c r="D29" s="71">
        <v>49704.63</v>
      </c>
      <c r="E29" s="71">
        <v>845776.69</v>
      </c>
      <c r="F29" s="71">
        <v>481.14</v>
      </c>
      <c r="G29" s="71">
        <v>46762.07</v>
      </c>
      <c r="H29" s="71">
        <v>47376.77</v>
      </c>
      <c r="I29" s="71">
        <v>3528.45</v>
      </c>
      <c r="J29" s="71">
        <v>83388.18</v>
      </c>
      <c r="K29" s="71">
        <v>48173.64</v>
      </c>
      <c r="L29" s="71">
        <v>7757.28</v>
      </c>
      <c r="M29" s="71">
        <v>4111.36</v>
      </c>
      <c r="N29" s="71">
        <v>3626.92</v>
      </c>
      <c r="O29" s="71">
        <v>6325.87</v>
      </c>
      <c r="P29" s="71">
        <v>11021.21</v>
      </c>
      <c r="Q29" s="71">
        <v>18338.75</v>
      </c>
      <c r="R29" s="71">
        <v>12765.7</v>
      </c>
      <c r="S29" s="58"/>
      <c r="T29" s="58"/>
      <c r="U29" s="58"/>
      <c r="V29" s="58"/>
      <c r="W29" s="59">
        <f t="shared" si="0"/>
        <v>2434171.16</v>
      </c>
      <c r="X29" s="60">
        <f>IF(Паспорт!P30&gt;0,Паспорт!P30,X28)</f>
        <v>34.38</v>
      </c>
      <c r="Y29" s="22"/>
      <c r="Z29" s="99"/>
      <c r="AA29" s="99"/>
    </row>
    <row r="30" spans="2:27" ht="15.75">
      <c r="B30" s="57">
        <v>16</v>
      </c>
      <c r="C30" s="71">
        <v>1287999</v>
      </c>
      <c r="D30" s="71">
        <v>43094.18</v>
      </c>
      <c r="E30" s="71">
        <v>1017155.88</v>
      </c>
      <c r="F30" s="71">
        <v>496.08</v>
      </c>
      <c r="G30" s="71">
        <v>46195.41</v>
      </c>
      <c r="H30" s="71">
        <v>52743.26</v>
      </c>
      <c r="I30" s="71">
        <v>3700.69</v>
      </c>
      <c r="J30" s="71">
        <v>87460.38</v>
      </c>
      <c r="K30" s="71">
        <v>49506.42</v>
      </c>
      <c r="L30" s="71">
        <v>7632.89</v>
      </c>
      <c r="M30" s="71">
        <v>4275.23</v>
      </c>
      <c r="N30" s="71">
        <v>3898.55</v>
      </c>
      <c r="O30" s="71">
        <v>6787.31</v>
      </c>
      <c r="P30" s="71">
        <v>11018.28</v>
      </c>
      <c r="Q30" s="71">
        <v>18829.19</v>
      </c>
      <c r="R30" s="71">
        <v>12404.22</v>
      </c>
      <c r="S30" s="58"/>
      <c r="T30" s="58"/>
      <c r="U30" s="58"/>
      <c r="V30" s="58"/>
      <c r="W30" s="59">
        <f t="shared" si="0"/>
        <v>2653196.9699999997</v>
      </c>
      <c r="X30" s="60">
        <f>IF(Паспорт!P31&gt;0,Паспорт!P31,X29)</f>
        <v>34.62</v>
      </c>
      <c r="Y30" s="22"/>
      <c r="Z30" s="99"/>
      <c r="AA30" s="99"/>
    </row>
    <row r="31" spans="2:27" ht="15.75">
      <c r="B31" s="57">
        <v>17</v>
      </c>
      <c r="C31" s="71">
        <v>1275401</v>
      </c>
      <c r="D31" s="71">
        <v>49420.11</v>
      </c>
      <c r="E31" s="71">
        <v>1130462.63</v>
      </c>
      <c r="F31" s="71">
        <v>493.59</v>
      </c>
      <c r="G31" s="71">
        <v>46848.32</v>
      </c>
      <c r="H31" s="71">
        <v>52569.59</v>
      </c>
      <c r="I31" s="71">
        <v>3897.14</v>
      </c>
      <c r="J31" s="71">
        <v>92589.99</v>
      </c>
      <c r="K31" s="71">
        <v>47942.39</v>
      </c>
      <c r="L31" s="71">
        <v>7469.57</v>
      </c>
      <c r="M31" s="71">
        <v>3972.55</v>
      </c>
      <c r="N31" s="71">
        <v>3903.85</v>
      </c>
      <c r="O31" s="71">
        <v>9626.89</v>
      </c>
      <c r="P31" s="71">
        <v>10957.61</v>
      </c>
      <c r="Q31" s="71">
        <v>19335.04</v>
      </c>
      <c r="R31" s="58">
        <v>0</v>
      </c>
      <c r="S31" s="58"/>
      <c r="T31" s="58"/>
      <c r="U31" s="58"/>
      <c r="V31" s="58"/>
      <c r="W31" s="59">
        <f t="shared" si="0"/>
        <v>2754890.27</v>
      </c>
      <c r="X31" s="60">
        <f>IF(Паспорт!P32&gt;0,Паспорт!P32,X30)</f>
        <v>35.11</v>
      </c>
      <c r="Y31" s="22"/>
      <c r="Z31" s="99"/>
      <c r="AA31" s="99"/>
    </row>
    <row r="32" spans="2:26" ht="15.75">
      <c r="B32" s="57">
        <v>18</v>
      </c>
      <c r="C32" s="71">
        <v>1255150</v>
      </c>
      <c r="D32" s="71">
        <v>55605.64</v>
      </c>
      <c r="E32" s="58">
        <v>0</v>
      </c>
      <c r="F32" s="58">
        <v>0</v>
      </c>
      <c r="G32" s="71">
        <v>49836.88</v>
      </c>
      <c r="H32" s="71">
        <v>53429.86</v>
      </c>
      <c r="I32" s="71">
        <v>4040.34</v>
      </c>
      <c r="J32" s="71">
        <v>100117.77</v>
      </c>
      <c r="K32" s="71">
        <v>48360.01</v>
      </c>
      <c r="L32" s="71">
        <v>7840.9</v>
      </c>
      <c r="M32" s="71">
        <v>4265.13</v>
      </c>
      <c r="N32" s="71">
        <v>3885.83</v>
      </c>
      <c r="O32" s="71">
        <v>10709.34</v>
      </c>
      <c r="P32" s="71">
        <v>11665.6</v>
      </c>
      <c r="Q32" s="71">
        <v>20080.22</v>
      </c>
      <c r="R32" s="58">
        <v>0</v>
      </c>
      <c r="S32" s="58"/>
      <c r="T32" s="58"/>
      <c r="U32" s="58"/>
      <c r="V32" s="58"/>
      <c r="W32" s="59">
        <f t="shared" si="0"/>
        <v>1624987.52</v>
      </c>
      <c r="X32" s="60">
        <f>IF(Паспорт!P33&gt;0,Паспорт!P33,X31)</f>
        <v>35.3</v>
      </c>
      <c r="Y32" s="22"/>
      <c r="Z32" s="29"/>
    </row>
    <row r="33" spans="2:26" ht="15.75">
      <c r="B33" s="57">
        <v>19</v>
      </c>
      <c r="C33" s="71">
        <v>1252288.88</v>
      </c>
      <c r="D33" s="71">
        <v>58793.47</v>
      </c>
      <c r="E33" s="58">
        <v>0</v>
      </c>
      <c r="F33" s="58">
        <v>0</v>
      </c>
      <c r="G33" s="71">
        <v>53464.09</v>
      </c>
      <c r="H33" s="71">
        <v>54189.67</v>
      </c>
      <c r="I33" s="58">
        <v>0</v>
      </c>
      <c r="J33" s="71">
        <v>101029.31</v>
      </c>
      <c r="K33" s="71">
        <v>53482.64</v>
      </c>
      <c r="L33" s="58">
        <v>0</v>
      </c>
      <c r="M33" s="58">
        <v>0</v>
      </c>
      <c r="N33" s="71">
        <v>4066.64</v>
      </c>
      <c r="O33" s="58">
        <v>0</v>
      </c>
      <c r="P33" s="58">
        <v>0</v>
      </c>
      <c r="Q33" s="58">
        <v>0</v>
      </c>
      <c r="R33" s="58">
        <v>0</v>
      </c>
      <c r="S33" s="58"/>
      <c r="T33" s="58"/>
      <c r="U33" s="58"/>
      <c r="V33" s="58"/>
      <c r="W33" s="59">
        <f t="shared" si="0"/>
        <v>1577314.6999999997</v>
      </c>
      <c r="X33" s="60">
        <f>IF(Паспорт!P34&gt;0,Паспорт!P34,X32)</f>
        <v>35.29</v>
      </c>
      <c r="Y33" s="22"/>
      <c r="Z33" s="29"/>
    </row>
    <row r="34" spans="2:26" ht="15.75">
      <c r="B34" s="57">
        <v>20</v>
      </c>
      <c r="C34" s="71">
        <v>1292456.75</v>
      </c>
      <c r="D34" s="71">
        <v>60009.66</v>
      </c>
      <c r="E34" s="58">
        <v>0</v>
      </c>
      <c r="F34" s="58">
        <v>0</v>
      </c>
      <c r="G34" s="71">
        <v>57630.82</v>
      </c>
      <c r="H34" s="71">
        <v>56196.84</v>
      </c>
      <c r="I34" s="58">
        <v>0</v>
      </c>
      <c r="J34" s="71">
        <v>105744.52</v>
      </c>
      <c r="K34" s="71">
        <v>52684.52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  <c r="R34" s="58">
        <v>0</v>
      </c>
      <c r="S34" s="58"/>
      <c r="T34" s="58"/>
      <c r="U34" s="58"/>
      <c r="V34" s="58"/>
      <c r="W34" s="59">
        <f t="shared" si="0"/>
        <v>1624723.11</v>
      </c>
      <c r="X34" s="60">
        <f>IF(Паспорт!P35&gt;0,Паспорт!P35,X33)</f>
        <v>35.22</v>
      </c>
      <c r="Y34" s="22"/>
      <c r="Z34" s="29"/>
    </row>
    <row r="35" spans="2:26" ht="15.75">
      <c r="B35" s="57">
        <v>21</v>
      </c>
      <c r="C35" s="71">
        <v>1360529.13</v>
      </c>
      <c r="D35" s="71">
        <v>61315.95</v>
      </c>
      <c r="E35" s="58">
        <v>0</v>
      </c>
      <c r="F35" s="58">
        <v>0</v>
      </c>
      <c r="G35" s="71">
        <v>56131.83</v>
      </c>
      <c r="H35" s="71">
        <v>56315.97</v>
      </c>
      <c r="I35" s="58">
        <v>0</v>
      </c>
      <c r="J35" s="71">
        <v>106240.73</v>
      </c>
      <c r="K35" s="71">
        <v>53073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/>
      <c r="T35" s="58"/>
      <c r="U35" s="58"/>
      <c r="V35" s="58"/>
      <c r="W35" s="59">
        <f t="shared" si="0"/>
        <v>1693606.6099999999</v>
      </c>
      <c r="X35" s="60">
        <f>IF(Паспорт!P36&gt;0,Паспорт!P36,X34)</f>
        <v>35.22</v>
      </c>
      <c r="Y35" s="22"/>
      <c r="Z35" s="29"/>
    </row>
    <row r="36" spans="2:26" ht="15.75">
      <c r="B36" s="57">
        <v>22</v>
      </c>
      <c r="C36" s="71">
        <v>1418008.13</v>
      </c>
      <c r="D36" s="71">
        <v>55936.11</v>
      </c>
      <c r="E36" s="58">
        <v>0</v>
      </c>
      <c r="F36" s="58">
        <v>0</v>
      </c>
      <c r="G36" s="71">
        <v>53898.61</v>
      </c>
      <c r="H36" s="71">
        <v>55797.68</v>
      </c>
      <c r="I36" s="58">
        <v>0</v>
      </c>
      <c r="J36" s="71">
        <v>103574.93</v>
      </c>
      <c r="K36" s="71">
        <v>53709.17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/>
      <c r="T36" s="58"/>
      <c r="U36" s="58"/>
      <c r="V36" s="58"/>
      <c r="W36" s="59">
        <f t="shared" si="0"/>
        <v>1740924.63</v>
      </c>
      <c r="X36" s="60">
        <f>IF(Паспорт!P37&gt;0,Паспорт!P37,X35)</f>
        <v>35.22</v>
      </c>
      <c r="Y36" s="22"/>
      <c r="Z36" s="29"/>
    </row>
    <row r="37" spans="2:26" ht="15.75">
      <c r="B37" s="57">
        <v>23</v>
      </c>
      <c r="C37" s="71">
        <v>1429501.75</v>
      </c>
      <c r="D37" s="71">
        <v>51003.59</v>
      </c>
      <c r="E37" s="58">
        <v>0</v>
      </c>
      <c r="F37" s="58">
        <v>0</v>
      </c>
      <c r="G37" s="71">
        <v>54442.51</v>
      </c>
      <c r="H37" s="71">
        <v>60470.14</v>
      </c>
      <c r="I37" s="58">
        <v>0</v>
      </c>
      <c r="J37" s="71">
        <v>106061.78</v>
      </c>
      <c r="K37" s="71">
        <v>55054.8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  <c r="S37" s="58"/>
      <c r="T37" s="58"/>
      <c r="U37" s="58"/>
      <c r="V37" s="58"/>
      <c r="W37" s="59">
        <f t="shared" si="0"/>
        <v>1756534.57</v>
      </c>
      <c r="X37" s="60">
        <f>IF(Паспорт!P38&gt;0,Паспорт!P38,X36)</f>
        <v>35.17</v>
      </c>
      <c r="Y37" s="22"/>
      <c r="Z37" s="29"/>
    </row>
    <row r="38" spans="2:26" ht="15.75">
      <c r="B38" s="57">
        <v>24</v>
      </c>
      <c r="C38" s="71">
        <v>1439746</v>
      </c>
      <c r="D38" s="71">
        <v>54139.34</v>
      </c>
      <c r="E38" s="58">
        <v>0</v>
      </c>
      <c r="F38" s="58">
        <v>0</v>
      </c>
      <c r="G38" s="71">
        <v>62390.6</v>
      </c>
      <c r="H38" s="71">
        <v>61411.71</v>
      </c>
      <c r="I38" s="58">
        <v>0</v>
      </c>
      <c r="J38" s="71">
        <v>116151.33</v>
      </c>
      <c r="K38" s="71">
        <v>60519.32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  <c r="S38" s="58"/>
      <c r="T38" s="58"/>
      <c r="U38" s="58"/>
      <c r="V38" s="58"/>
      <c r="W38" s="59">
        <f t="shared" si="0"/>
        <v>1794358.3000000003</v>
      </c>
      <c r="X38" s="60">
        <f>IF(Паспорт!P39&gt;0,Паспорт!P39,X37)</f>
        <v>35.16</v>
      </c>
      <c r="Y38" s="22"/>
      <c r="Z38" s="29"/>
    </row>
    <row r="39" spans="2:26" ht="15.75">
      <c r="B39" s="57">
        <v>25</v>
      </c>
      <c r="C39" s="71">
        <v>1461598.75</v>
      </c>
      <c r="D39" s="71">
        <v>59413.28</v>
      </c>
      <c r="E39" s="58">
        <v>0</v>
      </c>
      <c r="F39" s="58">
        <v>0</v>
      </c>
      <c r="G39" s="71">
        <v>65992.46</v>
      </c>
      <c r="H39" s="71">
        <v>62296.27</v>
      </c>
      <c r="I39" s="58">
        <v>0</v>
      </c>
      <c r="J39" s="71">
        <v>121369.78</v>
      </c>
      <c r="K39" s="71">
        <v>61722.76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/>
      <c r="T39" s="58"/>
      <c r="U39" s="58"/>
      <c r="V39" s="58"/>
      <c r="W39" s="59">
        <f t="shared" si="0"/>
        <v>1832393.3</v>
      </c>
      <c r="X39" s="60">
        <f>IF(Паспорт!P40&gt;0,Паспорт!P40,X38)</f>
        <v>35.19</v>
      </c>
      <c r="Y39" s="22"/>
      <c r="Z39" s="29"/>
    </row>
    <row r="40" spans="2:26" ht="15.75">
      <c r="B40" s="57">
        <v>26</v>
      </c>
      <c r="C40" s="71">
        <v>1460427.75</v>
      </c>
      <c r="D40" s="71">
        <v>57499.16</v>
      </c>
      <c r="E40" s="58">
        <v>0</v>
      </c>
      <c r="F40" s="58">
        <v>0</v>
      </c>
      <c r="G40" s="71">
        <v>67310.43</v>
      </c>
      <c r="H40" s="71">
        <v>63330</v>
      </c>
      <c r="I40" s="58">
        <v>0</v>
      </c>
      <c r="J40" s="71">
        <v>123008.96</v>
      </c>
      <c r="K40" s="71">
        <v>64503.91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8"/>
      <c r="T40" s="58"/>
      <c r="U40" s="58"/>
      <c r="V40" s="58"/>
      <c r="W40" s="59">
        <f t="shared" si="0"/>
        <v>1836080.2099999997</v>
      </c>
      <c r="X40" s="60">
        <f>IF(Паспорт!P41&gt;0,Паспорт!P41,X39)</f>
        <v>35.1</v>
      </c>
      <c r="Y40" s="22"/>
      <c r="Z40" s="29"/>
    </row>
    <row r="41" spans="2:26" ht="15.75">
      <c r="B41" s="57">
        <v>27</v>
      </c>
      <c r="C41" s="71">
        <v>1558516.63</v>
      </c>
      <c r="D41" s="71">
        <v>61337.23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71">
        <v>67046.02</v>
      </c>
      <c r="L41" s="58">
        <v>0</v>
      </c>
      <c r="M41" s="58">
        <v>0</v>
      </c>
      <c r="N41" s="58">
        <v>0</v>
      </c>
      <c r="O41" s="58">
        <v>0</v>
      </c>
      <c r="P41" s="58">
        <v>0</v>
      </c>
      <c r="Q41" s="58">
        <v>0</v>
      </c>
      <c r="R41" s="58">
        <v>0</v>
      </c>
      <c r="S41" s="58"/>
      <c r="T41" s="58"/>
      <c r="U41" s="58"/>
      <c r="V41" s="58"/>
      <c r="W41" s="59">
        <f t="shared" si="0"/>
        <v>1686899.88</v>
      </c>
      <c r="X41" s="60">
        <f>IF(Паспорт!P42&gt;0,Паспорт!P42,X40)</f>
        <v>35.12</v>
      </c>
      <c r="Y41" s="22"/>
      <c r="Z41" s="29"/>
    </row>
    <row r="42" spans="2:26" ht="15.75">
      <c r="B42" s="57">
        <v>28</v>
      </c>
      <c r="C42" s="71">
        <v>1661751.5</v>
      </c>
      <c r="D42" s="71">
        <v>60468.58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71">
        <v>70221.39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/>
      <c r="T42" s="58"/>
      <c r="U42" s="58"/>
      <c r="V42" s="58"/>
      <c r="W42" s="59">
        <f t="shared" si="0"/>
        <v>1792441.47</v>
      </c>
      <c r="X42" s="60">
        <f>IF(Паспорт!P43&gt;0,Паспорт!P43,X41)</f>
        <v>35.12</v>
      </c>
      <c r="Y42" s="22"/>
      <c r="Z42" s="29"/>
    </row>
    <row r="43" spans="2:26" ht="15.75" customHeight="1">
      <c r="B43" s="57">
        <v>29</v>
      </c>
      <c r="C43" s="71">
        <v>2075115.63</v>
      </c>
      <c r="D43" s="71">
        <v>55388.09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71">
        <v>71233.59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/>
      <c r="T43" s="58"/>
      <c r="U43" s="58"/>
      <c r="V43" s="58"/>
      <c r="W43" s="59">
        <f t="shared" si="0"/>
        <v>2201737.3099999996</v>
      </c>
      <c r="X43" s="60">
        <f>IF(Паспорт!P44&gt;0,Паспорт!P44,X42)</f>
        <v>35.12</v>
      </c>
      <c r="Y43" s="22"/>
      <c r="Z43" s="29"/>
    </row>
    <row r="44" spans="2:26" ht="15.75" customHeight="1">
      <c r="B44" s="57">
        <v>30</v>
      </c>
      <c r="C44" s="71">
        <v>1936030.38</v>
      </c>
      <c r="D44" s="71">
        <v>50551.95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71">
        <v>59689.29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v>0</v>
      </c>
      <c r="S44" s="58"/>
      <c r="T44" s="58"/>
      <c r="U44" s="58"/>
      <c r="V44" s="58"/>
      <c r="W44" s="59">
        <f t="shared" si="0"/>
        <v>2046271.6199999999</v>
      </c>
      <c r="X44" s="60">
        <f>IF(Паспорт!P45&gt;0,Паспорт!P45,X43)</f>
        <v>35.07</v>
      </c>
      <c r="Y44" s="22"/>
      <c r="Z44" s="29"/>
    </row>
    <row r="45" spans="2:26" ht="15.75" customHeight="1">
      <c r="B45" s="57">
        <v>31</v>
      </c>
      <c r="C45" s="71">
        <v>1836175.5</v>
      </c>
      <c r="D45" s="71">
        <v>53316.36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71">
        <v>61900.91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>
        <v>0</v>
      </c>
      <c r="S45" s="58"/>
      <c r="T45" s="58"/>
      <c r="U45" s="58"/>
      <c r="V45" s="58"/>
      <c r="W45" s="59">
        <f t="shared" si="0"/>
        <v>1951392.77</v>
      </c>
      <c r="X45" s="60">
        <f>IF(Паспорт!P46&gt;0,Паспорт!P46,X44)</f>
        <v>35.1</v>
      </c>
      <c r="Y45" s="28"/>
      <c r="Z45" s="29"/>
    </row>
    <row r="46" spans="2:27" ht="66" customHeight="1">
      <c r="B46" s="16" t="s">
        <v>41</v>
      </c>
      <c r="C46" s="61">
        <f aca="true" t="shared" si="1" ref="C46:V46">SUM(C15:C45)</f>
        <v>35793964.419999994</v>
      </c>
      <c r="D46" s="61">
        <f t="shared" si="1"/>
        <v>1568229.8100000005</v>
      </c>
      <c r="E46" s="61">
        <f t="shared" si="1"/>
        <v>5712119.2</v>
      </c>
      <c r="F46" s="61">
        <f t="shared" si="1"/>
        <v>4918.18</v>
      </c>
      <c r="G46" s="61">
        <f t="shared" si="1"/>
        <v>984907.8299999998</v>
      </c>
      <c r="H46" s="61">
        <f t="shared" si="1"/>
        <v>1028872.4600000001</v>
      </c>
      <c r="I46" s="61">
        <f t="shared" si="1"/>
        <v>41697.16</v>
      </c>
      <c r="J46" s="61">
        <f t="shared" si="1"/>
        <v>1864452.3299999998</v>
      </c>
      <c r="K46" s="61">
        <f t="shared" si="1"/>
        <v>1314066.2</v>
      </c>
      <c r="L46" s="61">
        <f t="shared" si="1"/>
        <v>88610.97</v>
      </c>
      <c r="M46" s="61">
        <f t="shared" si="1"/>
        <v>44095.67</v>
      </c>
      <c r="N46" s="61">
        <f t="shared" si="1"/>
        <v>47664.21</v>
      </c>
      <c r="O46" s="61">
        <f t="shared" si="1"/>
        <v>79870.5</v>
      </c>
      <c r="P46" s="61">
        <f t="shared" si="1"/>
        <v>110799.81999999999</v>
      </c>
      <c r="Q46" s="61">
        <f t="shared" si="1"/>
        <v>215429.23</v>
      </c>
      <c r="R46" s="61">
        <f t="shared" si="1"/>
        <v>113192.2</v>
      </c>
      <c r="S46" s="61">
        <f t="shared" si="1"/>
        <v>0</v>
      </c>
      <c r="T46" s="61">
        <f t="shared" si="1"/>
        <v>0</v>
      </c>
      <c r="U46" s="61">
        <f t="shared" si="1"/>
        <v>0</v>
      </c>
      <c r="V46" s="61">
        <f t="shared" si="1"/>
        <v>0</v>
      </c>
      <c r="W46" s="62">
        <f>SUM(W15:W45)</f>
        <v>49012890.18999999</v>
      </c>
      <c r="X46" s="63">
        <f>SUMPRODUCT(X15:X45,W15:W45)/SUM(W15:W45)</f>
        <v>34.81443148844841</v>
      </c>
      <c r="Y46" s="27"/>
      <c r="Z46" s="99" t="s">
        <v>42</v>
      </c>
      <c r="AA46" s="99"/>
    </row>
    <row r="47" spans="2:26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3"/>
      <c r="Z47"/>
    </row>
    <row r="48" spans="3:26" ht="12.75"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24"/>
      <c r="Z48"/>
    </row>
    <row r="49" spans="3:4" ht="12.75">
      <c r="C49" s="1"/>
      <c r="D49" s="1"/>
    </row>
    <row r="50" spans="2:25" ht="15">
      <c r="B50" s="31"/>
      <c r="C50" s="67" t="s">
        <v>69</v>
      </c>
      <c r="D50" s="67"/>
      <c r="E50" s="67"/>
      <c r="F50" s="67"/>
      <c r="G50" s="67"/>
      <c r="H50" s="14"/>
      <c r="I50" s="14"/>
      <c r="J50" s="14"/>
      <c r="K50" s="14"/>
      <c r="L50" s="14"/>
      <c r="M50" s="14"/>
      <c r="N50" s="14"/>
      <c r="O50" s="14"/>
      <c r="P50" s="67" t="s">
        <v>70</v>
      </c>
      <c r="Q50" s="14"/>
      <c r="R50" s="14"/>
      <c r="S50" s="14"/>
      <c r="T50" s="14"/>
      <c r="U50" s="68"/>
      <c r="V50" s="68"/>
      <c r="W50" s="96">
        <v>42675</v>
      </c>
      <c r="X50" s="97"/>
      <c r="Y50" s="25"/>
    </row>
    <row r="51" spans="3:25" ht="12.75">
      <c r="C51" s="44"/>
      <c r="D51" s="44" t="s">
        <v>38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6" t="s">
        <v>29</v>
      </c>
      <c r="Q51" s="46"/>
      <c r="R51" s="44"/>
      <c r="S51" s="44"/>
      <c r="T51" s="44"/>
      <c r="U51" s="43" t="s">
        <v>0</v>
      </c>
      <c r="V51" s="43"/>
      <c r="W51" s="43"/>
      <c r="X51" s="43" t="s">
        <v>16</v>
      </c>
      <c r="Y51" s="2"/>
    </row>
    <row r="52" spans="3:25" ht="18" customHeight="1">
      <c r="C52" s="13" t="s">
        <v>37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1</v>
      </c>
      <c r="P52" s="42" t="s">
        <v>52</v>
      </c>
      <c r="Q52" s="14"/>
      <c r="R52" s="14"/>
      <c r="S52" s="14"/>
      <c r="T52" s="14"/>
      <c r="U52" s="45"/>
      <c r="V52" s="45"/>
      <c r="W52" s="91">
        <v>42675</v>
      </c>
      <c r="X52" s="92"/>
      <c r="Y52" s="26"/>
    </row>
    <row r="53" spans="3:25" ht="12.75">
      <c r="C53" s="1"/>
      <c r="D53" s="44" t="s">
        <v>39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 t="s">
        <v>29</v>
      </c>
      <c r="Q53" s="44"/>
      <c r="R53" s="44"/>
      <c r="S53" s="44"/>
      <c r="T53" s="44"/>
      <c r="U53" s="43" t="s">
        <v>0</v>
      </c>
      <c r="V53" s="43"/>
      <c r="W53" s="43"/>
      <c r="X53" s="43" t="s">
        <v>16</v>
      </c>
      <c r="Y53" s="2"/>
    </row>
  </sheetData>
  <sheetProtection/>
  <mergeCells count="35">
    <mergeCell ref="W52:X52"/>
    <mergeCell ref="B6:Y6"/>
    <mergeCell ref="B7:Y7"/>
    <mergeCell ref="B8:Y8"/>
    <mergeCell ref="B9:Y9"/>
    <mergeCell ref="W50:X50"/>
    <mergeCell ref="T12:T14"/>
    <mergeCell ref="U12:U14"/>
    <mergeCell ref="V12:V14"/>
    <mergeCell ref="W11:W14"/>
    <mergeCell ref="B11:B14"/>
    <mergeCell ref="I12:I14"/>
    <mergeCell ref="C12:C14"/>
    <mergeCell ref="N12:N14"/>
    <mergeCell ref="O12:O14"/>
    <mergeCell ref="E12:E14"/>
    <mergeCell ref="G12:G14"/>
    <mergeCell ref="H12:H14"/>
    <mergeCell ref="D12:D14"/>
    <mergeCell ref="X11:X14"/>
    <mergeCell ref="P12:P14"/>
    <mergeCell ref="Q12:Q14"/>
    <mergeCell ref="C11:V11"/>
    <mergeCell ref="C5:X5"/>
    <mergeCell ref="R12:R14"/>
    <mergeCell ref="Z15:AA23"/>
    <mergeCell ref="Z26:AA31"/>
    <mergeCell ref="C48:X48"/>
    <mergeCell ref="J12:J14"/>
    <mergeCell ref="K12:K14"/>
    <mergeCell ref="L12:L14"/>
    <mergeCell ref="M12:M14"/>
    <mergeCell ref="Z46:AA46"/>
    <mergeCell ref="F12:F14"/>
    <mergeCell ref="S12:S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Семутин Сергей Николаевич</cp:lastModifiedBy>
  <cp:lastPrinted>2016-11-03T09:23:10Z</cp:lastPrinted>
  <dcterms:created xsi:type="dcterms:W3CDTF">2010-01-29T08:37:16Z</dcterms:created>
  <dcterms:modified xsi:type="dcterms:W3CDTF">2016-11-04T09:23:14Z</dcterms:modified>
  <cp:category/>
  <cp:version/>
  <cp:contentType/>
  <cp:contentStatus/>
</cp:coreProperties>
</file>