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600" windowHeight="1056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'Паспорт'!$A$1:$Y$52</definedName>
  </definedNames>
  <calcPr fullCalcOnLoad="1"/>
</workbook>
</file>

<file path=xl/sharedStrings.xml><?xml version="1.0" encoding="utf-8"?>
<sst xmlns="http://schemas.openxmlformats.org/spreadsheetml/2006/main" count="75" uniqueCount="67">
  <si>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</si>
  <si>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</si>
  <si>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</si>
  <si>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</si>
  <si>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</si>
  <si>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</si>
  <si>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</si>
  <si>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</si>
  <si>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</si>
  <si>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</si>
  <si>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</si>
  <si>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</si>
  <si>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</si>
  <si>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</si>
  <si>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</si>
  <si>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</si>
  <si>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</si>
  <si>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</si>
  <si>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</si>
  <si>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</si>
  <si>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</si>
  <si>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</si>
  <si>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</si>
  <si>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</si>
  <si>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</si>
  <si>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</si>
  <si>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</si>
  <si>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</si>
  <si>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</si>
  <si>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</si>
  <si>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</si>
  <si>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</si>
  <si>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</si>
  <si>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</si>
  <si>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</si>
  <si>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</si>
  <si>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</si>
  <si>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</si>
  <si>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</si>
  <si>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</si>
  <si>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</si>
  <si>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</si>
  <si>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</si>
  <si>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</si>
  <si>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</si>
  <si>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</si>
  <si>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ГРС  "Лісна Стінка"</t>
  </si>
  <si>
    <t>ГРС  "Савинці"</t>
  </si>
  <si>
    <t>ГРС  "Заліман"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</si>
  <si>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</si>
  <si>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</si>
  <si>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</si>
  <si>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</si>
  <si>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</si>
  <si>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</si>
  <si>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Свідоцтво про атестацію № 100-037/2013 дійсне до  24.10.2017 р.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</si>
  <si>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"Харківгаз"</t>
    </r>
  </si>
  <si>
    <r>
      <rPr>
        <b/>
        <sz val="10"/>
        <rFont val="Arial"/>
        <family val="2"/>
      </rPr>
      <t>ГРС "Восток", "Лісна Стінка", "Савинці",  "Заліман"</t>
    </r>
    <r>
      <rPr>
        <sz val="10"/>
        <rFont val="Arial"/>
        <family val="2"/>
      </rPr>
      <t xml:space="preserve">   магістрального газопроводу  "НОВОПСКОВ-ШЕБЕЛИНКА"</t>
    </r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</si>
  <si>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"Харківгаз"</t>
    </r>
  </si>
  <si>
    <r>
      <t xml:space="preserve">по ГРС "Восток", "Лісна Стінка", "Савинці",  "Заліман"  </t>
    </r>
    <r>
      <rPr>
        <sz val="9"/>
        <rFont val="Arial Cyr"/>
        <family val="0"/>
      </rPr>
      <t>з магістрального газопроводу</t>
    </r>
    <r>
      <rPr>
        <b/>
        <sz val="9"/>
        <rFont val="Arial Cyr"/>
        <family val="0"/>
      </rPr>
      <t xml:space="preserve">  "НОВОПСКОВ-ШЕБЕЛИНКА"</t>
    </r>
  </si>
  <si>
    <t xml:space="preserve"> ГРС "Восток"</t>
  </si>
  <si>
    <t xml:space="preserve"> ПАСПОРТ ФІЗИКО-ХІМІЧНИХ ПОКАЗНИКІВ ПРИРОДНОГО ГАЗУ № 19-26 жовтень</t>
  </si>
  <si>
    <r>
      <t xml:space="preserve"> з </t>
    </r>
    <r>
      <rPr>
        <b/>
        <sz val="10"/>
        <rFont val="Arial"/>
        <family val="2"/>
      </rPr>
      <t xml:space="preserve"> 01.10.2016 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31.10.2016р.</t>
    </r>
  </si>
  <si>
    <t>92,39,83</t>
  </si>
  <si>
    <t>" 02 "листопада     2016 р.</t>
  </si>
  <si>
    <t>Додаток до  ПАСПОРТА ФІЗИКО-ХІМІЧНИХ ПОКАЗНИКІВ ПРИРОДНОГО ГАЗУ № 19-26 жовтень</t>
  </si>
  <si>
    <r>
      <t xml:space="preserve"> з </t>
    </r>
    <r>
      <rPr>
        <b/>
        <sz val="10"/>
        <rFont val="Arial"/>
        <family val="2"/>
      </rPr>
      <t xml:space="preserve"> 01.10.2016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31.10.2016 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</si>
</sst>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sz val="10"/>
      <name val="Times New Roman Cyr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1" fontId="80" fillId="0" borderId="10" xfId="0" applyNumberFormat="1" applyFont="1" applyBorder="1" applyAlignment="1">
      <alignment horizontal="center" wrapText="1"/>
    </xf>
    <xf numFmtId="169" fontId="80" fillId="0" borderId="10" xfId="0" applyNumberFormat="1" applyFont="1" applyBorder="1" applyAlignment="1">
      <alignment horizontal="center" wrapText="1"/>
    </xf>
    <xf numFmtId="171" fontId="80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 wrapText="1"/>
    </xf>
    <xf numFmtId="0" fontId="26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171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" fontId="15" fillId="0" borderId="14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1" fontId="15" fillId="0" borderId="15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left" vertical="center" textRotation="90" wrapText="1"/>
    </xf>
    <xf numFmtId="0" fontId="10" fillId="0" borderId="25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left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textRotation="90" wrapText="1"/>
    </xf>
    <xf numFmtId="0" fontId="91" fillId="0" borderId="31" xfId="0" applyFont="1" applyBorder="1" applyAlignment="1">
      <alignment horizontal="center" vertical="center" textRotation="90" wrapText="1"/>
    </xf>
    <xf numFmtId="0" fontId="91" fillId="0" borderId="32" xfId="0" applyFont="1" applyBorder="1" applyAlignment="1">
      <alignment horizontal="center" vertical="center" textRotation="90" wrapText="1"/>
    </xf>
    <xf numFmtId="0" fontId="91" fillId="0" borderId="33" xfId="0" applyFont="1" applyBorder="1" applyAlignment="1">
      <alignment horizontal="center" vertical="center" textRotation="90" wrapText="1"/>
    </xf>
    <xf numFmtId="0" fontId="91" fillId="0" borderId="34" xfId="0" applyFont="1" applyBorder="1" applyAlignment="1">
      <alignment horizontal="center" vertical="center" textRotation="90" wrapText="1"/>
    </xf>
    <xf numFmtId="0" fontId="91" fillId="0" borderId="35" xfId="0" applyFont="1" applyBorder="1" applyAlignment="1">
      <alignment horizontal="center" vertical="center" textRotation="90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textRotation="90" wrapText="1"/>
    </xf>
    <xf numFmtId="0" fontId="28" fillId="0" borderId="4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view="pageBreakPreview" zoomScaleSheetLayoutView="100" zoomScalePageLayoutView="0" workbookViewId="0" topLeftCell="A13">
      <selection activeCell="A9" sqref="A9:Z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8.00390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25"/>
      <c r="C1" s="25"/>
      <c r="D1" s="25"/>
      <c r="E1" s="25"/>
      <c r="F1" s="25"/>
      <c r="G1" s="25"/>
      <c r="H1" s="25"/>
      <c r="I1" s="24"/>
      <c r="J1" s="24"/>
      <c r="K1" s="24"/>
      <c r="L1" s="24"/>
      <c r="M1" s="24"/>
      <c r="N1" s="24"/>
      <c r="O1" s="24"/>
      <c r="P1" s="24"/>
      <c r="Q1" s="24"/>
      <c r="R1" s="24"/>
      <c r="S1" s="48" t="s">
        <v>25</v>
      </c>
      <c r="T1" s="48"/>
      <c r="U1" s="48"/>
      <c r="V1" s="48"/>
      <c r="W1" s="48"/>
      <c r="X1" s="48"/>
      <c r="Y1" s="49"/>
      <c r="AA1" s="24"/>
    </row>
    <row r="2" spans="2:27" ht="12.75">
      <c r="B2" s="25"/>
      <c r="C2" s="25"/>
      <c r="D2" s="25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48" t="s">
        <v>44</v>
      </c>
      <c r="T2" s="48"/>
      <c r="U2" s="48"/>
      <c r="V2" s="48"/>
      <c r="W2" s="48"/>
      <c r="X2" s="48"/>
      <c r="Y2" s="49"/>
      <c r="AA2" s="24"/>
    </row>
    <row r="3" spans="2:27" ht="12.75">
      <c r="B3" s="26"/>
      <c r="C3" s="26"/>
      <c r="D3" s="26"/>
      <c r="E3" s="25"/>
      <c r="F3" s="25"/>
      <c r="G3" s="25"/>
      <c r="H3" s="25"/>
      <c r="I3" s="24"/>
      <c r="J3" s="27"/>
      <c r="K3" s="27"/>
      <c r="L3" s="27"/>
      <c r="M3" s="27"/>
      <c r="N3" s="27"/>
      <c r="O3" s="28"/>
      <c r="P3" s="28"/>
      <c r="Q3" s="28"/>
      <c r="R3" s="28"/>
      <c r="S3" s="48" t="s">
        <v>45</v>
      </c>
      <c r="T3" s="48"/>
      <c r="U3" s="48"/>
      <c r="V3" s="48"/>
      <c r="W3" s="48"/>
      <c r="X3" s="48"/>
      <c r="Y3" s="50"/>
      <c r="AA3" s="28"/>
    </row>
    <row r="4" spans="2:27" ht="12.75">
      <c r="B4" s="25"/>
      <c r="C4" s="25"/>
      <c r="D4" s="25"/>
      <c r="E4" s="25"/>
      <c r="F4" s="25"/>
      <c r="G4" s="25"/>
      <c r="H4" s="25"/>
      <c r="I4" s="24"/>
      <c r="J4" s="27"/>
      <c r="K4" s="27"/>
      <c r="L4" s="27"/>
      <c r="M4" s="27"/>
      <c r="N4" s="27"/>
      <c r="O4" s="28"/>
      <c r="P4" s="28"/>
      <c r="Q4" s="28"/>
      <c r="R4" s="28"/>
      <c r="S4" s="48" t="s">
        <v>26</v>
      </c>
      <c r="T4" s="48"/>
      <c r="U4" s="48"/>
      <c r="V4" s="48"/>
      <c r="W4" s="48"/>
      <c r="X4" s="48"/>
      <c r="Y4" s="50"/>
      <c r="AA4" s="28"/>
    </row>
    <row r="5" spans="2:27" ht="12.75">
      <c r="B5" s="25"/>
      <c r="C5" s="25"/>
      <c r="D5" s="25"/>
      <c r="E5" s="25"/>
      <c r="F5" s="25"/>
      <c r="G5" s="25"/>
      <c r="H5" s="25"/>
      <c r="I5" s="24"/>
      <c r="J5" s="27"/>
      <c r="K5" s="27"/>
      <c r="L5" s="27"/>
      <c r="M5" s="27"/>
      <c r="N5" s="27"/>
      <c r="O5" s="28"/>
      <c r="P5" s="28"/>
      <c r="Q5" s="28"/>
      <c r="R5" s="28"/>
      <c r="S5" s="48" t="s">
        <v>55</v>
      </c>
      <c r="T5" s="48"/>
      <c r="U5" s="48"/>
      <c r="V5" s="48"/>
      <c r="W5" s="48"/>
      <c r="X5" s="48"/>
      <c r="Y5" s="50"/>
      <c r="AA5" s="28"/>
    </row>
    <row r="6" spans="2:27" ht="15" hidden="1">
      <c r="B6" s="2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1:27" ht="18" customHeight="1">
      <c r="A7" s="99" t="s">
        <v>61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28"/>
      <c r="AA7" s="28"/>
    </row>
    <row r="8" spans="1:27" ht="18" customHeight="1">
      <c r="A8" s="100" t="s">
        <v>56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28"/>
      <c r="AA8" s="28"/>
    </row>
    <row r="9" spans="1:27" ht="18" customHeight="1">
      <c r="A9" s="101" t="s">
        <v>57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28"/>
    </row>
    <row r="10" spans="1:27" ht="18" customHeight="1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51"/>
      <c r="AA10" s="28"/>
    </row>
    <row r="11" spans="2:27" ht="12" customHeight="1" hidden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"/>
      <c r="AA11" s="2"/>
    </row>
    <row r="12" spans="2:29" ht="30" customHeight="1">
      <c r="B12" s="96" t="s">
        <v>24</v>
      </c>
      <c r="C12" s="106" t="s">
        <v>16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9"/>
      <c r="O12" s="106" t="s">
        <v>5</v>
      </c>
      <c r="P12" s="107"/>
      <c r="Q12" s="107"/>
      <c r="R12" s="107"/>
      <c r="S12" s="107"/>
      <c r="T12" s="107"/>
      <c r="U12" s="103" t="s">
        <v>20</v>
      </c>
      <c r="V12" s="96" t="s">
        <v>21</v>
      </c>
      <c r="W12" s="96" t="s">
        <v>29</v>
      </c>
      <c r="X12" s="96" t="s">
        <v>23</v>
      </c>
      <c r="Y12" s="102" t="s">
        <v>22</v>
      </c>
      <c r="Z12" s="41"/>
      <c r="AB12" s="5"/>
      <c r="AC12"/>
    </row>
    <row r="13" spans="2:29" ht="48.75" customHeight="1">
      <c r="B13" s="97"/>
      <c r="C13" s="94" t="s">
        <v>1</v>
      </c>
      <c r="D13" s="95" t="s">
        <v>2</v>
      </c>
      <c r="E13" s="95" t="s">
        <v>3</v>
      </c>
      <c r="F13" s="95" t="s">
        <v>4</v>
      </c>
      <c r="G13" s="95" t="s">
        <v>7</v>
      </c>
      <c r="H13" s="95" t="s">
        <v>8</v>
      </c>
      <c r="I13" s="95" t="s">
        <v>9</v>
      </c>
      <c r="J13" s="95" t="s">
        <v>10</v>
      </c>
      <c r="K13" s="95" t="s">
        <v>11</v>
      </c>
      <c r="L13" s="95" t="s">
        <v>12</v>
      </c>
      <c r="M13" s="96" t="s">
        <v>13</v>
      </c>
      <c r="N13" s="96" t="s">
        <v>14</v>
      </c>
      <c r="O13" s="96" t="s">
        <v>6</v>
      </c>
      <c r="P13" s="96" t="s">
        <v>17</v>
      </c>
      <c r="Q13" s="96" t="s">
        <v>27</v>
      </c>
      <c r="R13" s="96" t="s">
        <v>18</v>
      </c>
      <c r="S13" s="96" t="s">
        <v>28</v>
      </c>
      <c r="T13" s="96" t="s">
        <v>19</v>
      </c>
      <c r="U13" s="104"/>
      <c r="V13" s="97"/>
      <c r="W13" s="97"/>
      <c r="X13" s="97"/>
      <c r="Y13" s="97"/>
      <c r="Z13" s="2"/>
      <c r="AB13" s="5"/>
      <c r="AC13"/>
    </row>
    <row r="14" spans="2:29" ht="15.75" customHeight="1">
      <c r="B14" s="97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7"/>
      <c r="P14" s="97"/>
      <c r="Q14" s="97"/>
      <c r="R14" s="97"/>
      <c r="S14" s="97"/>
      <c r="T14" s="97"/>
      <c r="U14" s="104"/>
      <c r="V14" s="97"/>
      <c r="W14" s="97"/>
      <c r="X14" s="97"/>
      <c r="Y14" s="97"/>
      <c r="Z14" s="2"/>
      <c r="AB14" s="5"/>
      <c r="AC14"/>
    </row>
    <row r="15" spans="2:29" ht="30" customHeight="1">
      <c r="B15" s="108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8"/>
      <c r="N15" s="98"/>
      <c r="O15" s="98"/>
      <c r="P15" s="98"/>
      <c r="Q15" s="98"/>
      <c r="R15" s="98"/>
      <c r="S15" s="98"/>
      <c r="T15" s="98"/>
      <c r="U15" s="105"/>
      <c r="V15" s="98"/>
      <c r="W15" s="98"/>
      <c r="X15" s="98"/>
      <c r="Y15" s="98"/>
      <c r="Z15" s="2"/>
      <c r="AB15" s="5"/>
      <c r="AC15"/>
    </row>
    <row r="16" spans="2:29" ht="12.75">
      <c r="B16" s="9">
        <v>1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3"/>
      <c r="R16" s="73"/>
      <c r="S16" s="73"/>
      <c r="T16" s="73"/>
      <c r="U16" s="6"/>
      <c r="V16" s="6"/>
      <c r="W16" s="72"/>
      <c r="X16" s="29"/>
      <c r="Y16" s="10"/>
      <c r="AA16" s="3">
        <f aca="true" t="shared" si="0" ref="AA16:AA46">SUM(C16:N16)</f>
        <v>0</v>
      </c>
      <c r="AB16" s="23" t="str">
        <f>IF(AA16=100,"ОК"," ")</f>
        <v> </v>
      </c>
      <c r="AC16"/>
    </row>
    <row r="17" spans="2:29" ht="12.75">
      <c r="B17" s="9">
        <v>2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73"/>
      <c r="R17" s="73"/>
      <c r="S17" s="73"/>
      <c r="T17" s="73"/>
      <c r="U17" s="6"/>
      <c r="V17" s="6"/>
      <c r="W17" s="72"/>
      <c r="X17" s="29"/>
      <c r="Y17" s="10"/>
      <c r="AA17" s="3">
        <f t="shared" si="0"/>
        <v>0</v>
      </c>
      <c r="AB17" s="23" t="str">
        <f>IF(AA17=100,"ОК"," ")</f>
        <v> </v>
      </c>
      <c r="AC17"/>
    </row>
    <row r="18" spans="2:29" ht="12.75">
      <c r="B18" s="9">
        <v>3</v>
      </c>
      <c r="C18" s="71">
        <v>92.5665</v>
      </c>
      <c r="D18" s="72">
        <v>4.146</v>
      </c>
      <c r="E18" s="72">
        <v>0.9688</v>
      </c>
      <c r="F18" s="72">
        <v>0.1251</v>
      </c>
      <c r="G18" s="72">
        <v>0.2036</v>
      </c>
      <c r="H18" s="72">
        <v>0.0126</v>
      </c>
      <c r="I18" s="72">
        <v>0.0644</v>
      </c>
      <c r="J18" s="72">
        <v>0.0509</v>
      </c>
      <c r="K18" s="72">
        <v>0.1555</v>
      </c>
      <c r="L18" s="72">
        <v>0.0114</v>
      </c>
      <c r="M18" s="72">
        <v>1.4519</v>
      </c>
      <c r="N18" s="72">
        <v>0.2431</v>
      </c>
      <c r="O18" s="72">
        <v>0.7274</v>
      </c>
      <c r="P18" s="73">
        <v>35.035</v>
      </c>
      <c r="Q18" s="73">
        <v>8367.97</v>
      </c>
      <c r="R18" s="73">
        <v>38.7933</v>
      </c>
      <c r="S18" s="73">
        <v>9265.62</v>
      </c>
      <c r="T18" s="73">
        <v>49.9188</v>
      </c>
      <c r="U18" s="6">
        <v>-14.2</v>
      </c>
      <c r="V18" s="6">
        <v>-10.2</v>
      </c>
      <c r="W18" s="72"/>
      <c r="X18" s="10"/>
      <c r="Y18" s="10"/>
      <c r="AA18" s="3">
        <f t="shared" si="0"/>
        <v>99.99980000000001</v>
      </c>
      <c r="AB18" s="23" t="str">
        <f>IF(AA18=100,"ОК"," ")</f>
        <v> </v>
      </c>
      <c r="AC18"/>
    </row>
    <row r="19" spans="2:29" ht="12.75">
      <c r="B19" s="81">
        <v>4</v>
      </c>
      <c r="C19" s="72">
        <v>92.3875</v>
      </c>
      <c r="D19" s="72">
        <v>4.203</v>
      </c>
      <c r="E19" s="72">
        <v>1.0156</v>
      </c>
      <c r="F19" s="72">
        <v>0.1317</v>
      </c>
      <c r="G19" s="72">
        <v>0.2144</v>
      </c>
      <c r="H19" s="72">
        <v>0.013</v>
      </c>
      <c r="I19" s="72">
        <v>0.0679</v>
      </c>
      <c r="J19" s="72">
        <v>0.0534</v>
      </c>
      <c r="K19" s="72">
        <v>0.1511</v>
      </c>
      <c r="L19" s="72">
        <v>0.0091</v>
      </c>
      <c r="M19" s="72">
        <v>1.5002</v>
      </c>
      <c r="N19" s="72">
        <v>0.2533</v>
      </c>
      <c r="O19" s="72">
        <v>0.729</v>
      </c>
      <c r="P19" s="73">
        <v>35.0697</v>
      </c>
      <c r="Q19" s="73">
        <v>8376.25</v>
      </c>
      <c r="R19" s="73">
        <v>38.8297</v>
      </c>
      <c r="S19" s="73">
        <v>9274.31</v>
      </c>
      <c r="T19" s="73">
        <v>49.9124</v>
      </c>
      <c r="U19" s="77"/>
      <c r="V19" s="77"/>
      <c r="W19" s="72"/>
      <c r="X19" s="10"/>
      <c r="Y19" s="70"/>
      <c r="Z19" s="69"/>
      <c r="AA19" s="3">
        <f t="shared" si="0"/>
        <v>100.0002</v>
      </c>
      <c r="AB19" s="23" t="str">
        <f aca="true" t="shared" si="1" ref="AB19:AB46">IF(AA19=100,"ОК"," ")</f>
        <v> </v>
      </c>
      <c r="AC19"/>
    </row>
    <row r="20" spans="2:29" ht="12.75">
      <c r="B20" s="9">
        <v>5</v>
      </c>
      <c r="C20" s="71">
        <v>92.569</v>
      </c>
      <c r="D20" s="72">
        <v>4.1514</v>
      </c>
      <c r="E20" s="72">
        <v>0.9948</v>
      </c>
      <c r="F20" s="72">
        <v>0.1299</v>
      </c>
      <c r="G20" s="72">
        <v>0.2141</v>
      </c>
      <c r="H20" s="72">
        <v>0.0126</v>
      </c>
      <c r="I20" s="72">
        <v>0.0676</v>
      </c>
      <c r="J20" s="72">
        <v>0.0536</v>
      </c>
      <c r="K20" s="72">
        <v>0.1556</v>
      </c>
      <c r="L20" s="72">
        <v>0.0106</v>
      </c>
      <c r="M20" s="72">
        <v>1.436</v>
      </c>
      <c r="N20" s="72">
        <v>0.205</v>
      </c>
      <c r="O20" s="72">
        <v>0.7276</v>
      </c>
      <c r="P20" s="73">
        <v>35.0861</v>
      </c>
      <c r="Q20" s="73">
        <v>8380.17</v>
      </c>
      <c r="R20" s="73">
        <v>38.8488</v>
      </c>
      <c r="S20" s="73">
        <v>9278.88</v>
      </c>
      <c r="T20" s="73">
        <v>49.9828</v>
      </c>
      <c r="U20" s="6"/>
      <c r="V20" s="6"/>
      <c r="W20" s="72"/>
      <c r="X20" s="29"/>
      <c r="Y20" s="10"/>
      <c r="AA20" s="3">
        <f t="shared" si="0"/>
        <v>100.00020000000002</v>
      </c>
      <c r="AB20" s="23" t="str">
        <f t="shared" si="1"/>
        <v> </v>
      </c>
      <c r="AC20"/>
    </row>
    <row r="21" spans="2:29" ht="12.75">
      <c r="B21" s="9">
        <v>6</v>
      </c>
      <c r="C21" s="71">
        <v>92.5007</v>
      </c>
      <c r="D21" s="72">
        <v>4.1788</v>
      </c>
      <c r="E21" s="72">
        <v>1.0059</v>
      </c>
      <c r="F21" s="72">
        <v>0.1326</v>
      </c>
      <c r="G21" s="72">
        <v>0.2194</v>
      </c>
      <c r="H21" s="72">
        <v>0.0126</v>
      </c>
      <c r="I21" s="72">
        <v>0.0696</v>
      </c>
      <c r="J21" s="72">
        <v>0.0551</v>
      </c>
      <c r="K21" s="72">
        <v>0.1618</v>
      </c>
      <c r="L21" s="72">
        <v>0.0095</v>
      </c>
      <c r="M21" s="72">
        <v>1.4242</v>
      </c>
      <c r="N21" s="72">
        <v>0.2298</v>
      </c>
      <c r="O21" s="72">
        <v>0.7285</v>
      </c>
      <c r="P21" s="73">
        <v>35.113</v>
      </c>
      <c r="Q21" s="73">
        <v>8386.6</v>
      </c>
      <c r="R21" s="73">
        <v>38.8775</v>
      </c>
      <c r="S21" s="73">
        <v>9285.73</v>
      </c>
      <c r="T21" s="73">
        <v>49.988</v>
      </c>
      <c r="U21" s="6"/>
      <c r="V21" s="6"/>
      <c r="W21" s="72"/>
      <c r="X21" s="29"/>
      <c r="Y21" s="10"/>
      <c r="AA21" s="3">
        <f t="shared" si="0"/>
        <v>99.99999999999997</v>
      </c>
      <c r="AB21" s="23" t="str">
        <f t="shared" si="1"/>
        <v>ОК</v>
      </c>
      <c r="AC21"/>
    </row>
    <row r="22" spans="2:29" ht="12.75">
      <c r="B22" s="9">
        <v>7</v>
      </c>
      <c r="C22" s="71">
        <v>92.5791</v>
      </c>
      <c r="D22" s="72">
        <v>4.1678</v>
      </c>
      <c r="E22" s="72">
        <v>0.9869</v>
      </c>
      <c r="F22" s="72">
        <v>0.1292</v>
      </c>
      <c r="G22" s="72">
        <v>0.2119</v>
      </c>
      <c r="H22" s="72">
        <v>0.0127</v>
      </c>
      <c r="I22" s="72">
        <v>0.0669</v>
      </c>
      <c r="J22" s="72">
        <v>0.0524</v>
      </c>
      <c r="K22" s="72">
        <v>0.1453</v>
      </c>
      <c r="L22" s="72">
        <v>0.0084</v>
      </c>
      <c r="M22" s="72">
        <v>1.4291</v>
      </c>
      <c r="N22" s="72">
        <v>0.2103</v>
      </c>
      <c r="O22" s="72">
        <v>0.7272</v>
      </c>
      <c r="P22" s="73">
        <v>35.0704</v>
      </c>
      <c r="Q22" s="73">
        <v>8376.42</v>
      </c>
      <c r="R22" s="73">
        <v>38.832</v>
      </c>
      <c r="S22" s="73">
        <v>9274.86</v>
      </c>
      <c r="T22" s="73">
        <v>49.974</v>
      </c>
      <c r="U22" s="6"/>
      <c r="V22" s="6"/>
      <c r="W22" s="72"/>
      <c r="X22" s="29"/>
      <c r="Y22" s="10"/>
      <c r="AA22" s="3">
        <f t="shared" si="0"/>
        <v>100.00000000000001</v>
      </c>
      <c r="AB22" s="23" t="str">
        <f t="shared" si="1"/>
        <v>ОК</v>
      </c>
      <c r="AC22"/>
    </row>
    <row r="23" spans="2:29" ht="12.75">
      <c r="B23" s="9">
        <v>8</v>
      </c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3"/>
      <c r="R23" s="73"/>
      <c r="S23" s="73"/>
      <c r="T23" s="73"/>
      <c r="U23" s="6"/>
      <c r="V23" s="6"/>
      <c r="W23" s="72"/>
      <c r="X23" s="29"/>
      <c r="Y23" s="10"/>
      <c r="AA23" s="3">
        <f t="shared" si="0"/>
        <v>0</v>
      </c>
      <c r="AB23" s="23" t="str">
        <f t="shared" si="1"/>
        <v> </v>
      </c>
      <c r="AC23"/>
    </row>
    <row r="24" spans="2:29" ht="15" customHeight="1">
      <c r="B24" s="9">
        <v>9</v>
      </c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73"/>
      <c r="R24" s="73"/>
      <c r="S24" s="73"/>
      <c r="T24" s="73"/>
      <c r="U24" s="6"/>
      <c r="V24" s="6"/>
      <c r="W24" s="82"/>
      <c r="X24" s="31"/>
      <c r="Y24" s="31"/>
      <c r="AA24" s="3">
        <f t="shared" si="0"/>
        <v>0</v>
      </c>
      <c r="AB24" s="23" t="str">
        <f t="shared" si="1"/>
        <v> </v>
      </c>
      <c r="AC24"/>
    </row>
    <row r="25" spans="2:29" ht="12.75">
      <c r="B25" s="9">
        <v>10</v>
      </c>
      <c r="C25" s="71">
        <v>92.3933</v>
      </c>
      <c r="D25" s="72">
        <v>4.2112</v>
      </c>
      <c r="E25" s="72">
        <v>1.0273</v>
      </c>
      <c r="F25" s="72">
        <v>0.1318</v>
      </c>
      <c r="G25" s="72">
        <v>0.2162</v>
      </c>
      <c r="H25" s="72">
        <v>0.013</v>
      </c>
      <c r="I25" s="72">
        <v>0.0674</v>
      </c>
      <c r="J25" s="72">
        <v>0.0551</v>
      </c>
      <c r="K25" s="72">
        <v>0.1629</v>
      </c>
      <c r="L25" s="72">
        <v>0.0093</v>
      </c>
      <c r="M25" s="72">
        <v>1.4742</v>
      </c>
      <c r="N25" s="72">
        <v>0.2383</v>
      </c>
      <c r="O25" s="72">
        <v>0.7292</v>
      </c>
      <c r="P25" s="73">
        <v>35.1097</v>
      </c>
      <c r="Q25" s="73">
        <v>8385.81</v>
      </c>
      <c r="R25" s="73">
        <v>38.8731</v>
      </c>
      <c r="S25" s="73">
        <v>9284.68</v>
      </c>
      <c r="T25" s="73">
        <v>49.9581</v>
      </c>
      <c r="U25" s="6">
        <v>-8.1</v>
      </c>
      <c r="V25" s="6">
        <v>-15</v>
      </c>
      <c r="W25" s="72"/>
      <c r="X25" s="29"/>
      <c r="Y25" s="10"/>
      <c r="AA25" s="3">
        <f t="shared" si="0"/>
        <v>99.99999999999999</v>
      </c>
      <c r="AB25" s="23" t="str">
        <f t="shared" si="1"/>
        <v>ОК</v>
      </c>
      <c r="AC25"/>
    </row>
    <row r="26" spans="2:29" ht="12.75">
      <c r="B26" s="9">
        <v>11</v>
      </c>
      <c r="C26" s="78">
        <v>92.5255</v>
      </c>
      <c r="D26" s="78">
        <v>4.1892</v>
      </c>
      <c r="E26" s="78">
        <v>1.0039</v>
      </c>
      <c r="F26" s="78">
        <v>0.1292</v>
      </c>
      <c r="G26" s="78">
        <v>0.2098</v>
      </c>
      <c r="H26" s="78">
        <v>0.0118</v>
      </c>
      <c r="I26" s="78">
        <v>0.0657</v>
      </c>
      <c r="J26" s="78">
        <v>0.0514</v>
      </c>
      <c r="K26" s="78">
        <v>0.1421</v>
      </c>
      <c r="L26" s="78">
        <v>0.0083</v>
      </c>
      <c r="M26" s="78">
        <v>1.4393</v>
      </c>
      <c r="N26" s="78">
        <v>0.2236</v>
      </c>
      <c r="O26" s="78">
        <v>0.7276</v>
      </c>
      <c r="P26" s="77">
        <v>35.0681</v>
      </c>
      <c r="Q26" s="77">
        <v>8375.87</v>
      </c>
      <c r="R26" s="77">
        <v>38.8292</v>
      </c>
      <c r="S26" s="77">
        <v>9274.2</v>
      </c>
      <c r="T26" s="77">
        <v>49.9591</v>
      </c>
      <c r="U26" s="79"/>
      <c r="V26" s="6"/>
      <c r="W26" s="72"/>
      <c r="X26" s="29"/>
      <c r="Y26" s="10"/>
      <c r="AA26" s="3">
        <f t="shared" si="0"/>
        <v>99.99980000000001</v>
      </c>
      <c r="AB26" s="23" t="str">
        <f t="shared" si="1"/>
        <v> </v>
      </c>
      <c r="AC26"/>
    </row>
    <row r="27" spans="2:29" ht="12.75">
      <c r="B27" s="9">
        <v>12</v>
      </c>
      <c r="C27" s="71">
        <v>92.6421</v>
      </c>
      <c r="D27" s="72">
        <v>4.1351</v>
      </c>
      <c r="E27" s="72">
        <v>0.9536</v>
      </c>
      <c r="F27" s="72">
        <v>0.1223</v>
      </c>
      <c r="G27" s="72">
        <v>0.1996</v>
      </c>
      <c r="H27" s="72">
        <v>0.0123</v>
      </c>
      <c r="I27" s="72">
        <v>0.0626</v>
      </c>
      <c r="J27" s="72">
        <v>0.05</v>
      </c>
      <c r="K27" s="72">
        <v>0.1632</v>
      </c>
      <c r="L27" s="72">
        <v>0.012</v>
      </c>
      <c r="M27" s="72">
        <v>1.4327</v>
      </c>
      <c r="N27" s="72">
        <v>0.2146</v>
      </c>
      <c r="O27" s="72">
        <v>0.7268</v>
      </c>
      <c r="P27" s="73">
        <v>35.0415</v>
      </c>
      <c r="Q27" s="73">
        <v>8369.52</v>
      </c>
      <c r="R27" s="73">
        <v>38.8009</v>
      </c>
      <c r="S27" s="73">
        <v>9267.4</v>
      </c>
      <c r="T27" s="73">
        <v>49.9502</v>
      </c>
      <c r="U27" s="6"/>
      <c r="V27" s="6"/>
      <c r="W27" s="72"/>
      <c r="X27" s="29"/>
      <c r="Y27" s="10"/>
      <c r="AA27" s="3">
        <f t="shared" si="0"/>
        <v>100.00009999999999</v>
      </c>
      <c r="AB27" s="23" t="str">
        <f t="shared" si="1"/>
        <v> </v>
      </c>
      <c r="AC27"/>
    </row>
    <row r="28" spans="2:29" ht="12.75">
      <c r="B28" s="9">
        <v>13</v>
      </c>
      <c r="C28" s="78">
        <v>92.728</v>
      </c>
      <c r="D28" s="78">
        <v>4.1158</v>
      </c>
      <c r="E28" s="78">
        <v>0.9481</v>
      </c>
      <c r="F28" s="78">
        <v>0.12</v>
      </c>
      <c r="G28" s="78">
        <v>0.1954</v>
      </c>
      <c r="H28" s="78">
        <v>0.0121</v>
      </c>
      <c r="I28" s="78">
        <v>0.0602</v>
      </c>
      <c r="J28" s="78">
        <v>0.0482</v>
      </c>
      <c r="K28" s="78">
        <v>0.1305</v>
      </c>
      <c r="L28" s="78">
        <v>0.0105</v>
      </c>
      <c r="M28" s="78">
        <v>1.4217</v>
      </c>
      <c r="N28" s="78">
        <v>0.2095</v>
      </c>
      <c r="O28" s="78">
        <v>0.7253</v>
      </c>
      <c r="P28" s="77">
        <v>34.9876</v>
      </c>
      <c r="Q28" s="77">
        <v>8356.64</v>
      </c>
      <c r="R28" s="77">
        <v>38.7434</v>
      </c>
      <c r="S28" s="77">
        <v>9253.7</v>
      </c>
      <c r="T28" s="77">
        <v>49.9271</v>
      </c>
      <c r="U28" s="79"/>
      <c r="V28" s="6"/>
      <c r="W28" s="72"/>
      <c r="X28" s="29"/>
      <c r="Y28" s="10"/>
      <c r="AA28" s="3">
        <f t="shared" si="0"/>
        <v>99.99999999999999</v>
      </c>
      <c r="AB28" s="23" t="str">
        <f t="shared" si="1"/>
        <v>ОК</v>
      </c>
      <c r="AC28"/>
    </row>
    <row r="29" spans="2:29" ht="12.75">
      <c r="B29" s="9">
        <v>14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7"/>
      <c r="Q29" s="77"/>
      <c r="R29" s="77"/>
      <c r="S29" s="77"/>
      <c r="T29" s="77"/>
      <c r="U29" s="80"/>
      <c r="V29" s="6"/>
      <c r="W29" s="72"/>
      <c r="X29" s="29"/>
      <c r="Y29" s="10"/>
      <c r="AA29" s="3">
        <f t="shared" si="0"/>
        <v>0</v>
      </c>
      <c r="AB29" s="23" t="str">
        <f t="shared" si="1"/>
        <v> </v>
      </c>
      <c r="AC29"/>
    </row>
    <row r="30" spans="2:29" ht="12.75">
      <c r="B30" s="9">
        <v>15</v>
      </c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6"/>
      <c r="V30" s="6"/>
      <c r="W30" s="72"/>
      <c r="X30" s="29"/>
      <c r="Y30" s="10"/>
      <c r="AA30" s="3">
        <f t="shared" si="0"/>
        <v>0</v>
      </c>
      <c r="AB30" s="23" t="str">
        <f t="shared" si="1"/>
        <v> </v>
      </c>
      <c r="AC30"/>
    </row>
    <row r="31" spans="2:29" ht="12.75">
      <c r="B31" s="11">
        <v>16</v>
      </c>
      <c r="C31" s="74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73"/>
      <c r="R31" s="73"/>
      <c r="S31" s="73"/>
      <c r="T31" s="73"/>
      <c r="U31" s="6"/>
      <c r="V31" s="6"/>
      <c r="W31" s="72"/>
      <c r="X31" s="29"/>
      <c r="Y31" s="10"/>
      <c r="AA31" s="3">
        <f t="shared" si="0"/>
        <v>0</v>
      </c>
      <c r="AB31" s="23" t="str">
        <f t="shared" si="1"/>
        <v> </v>
      </c>
      <c r="AC31"/>
    </row>
    <row r="32" spans="2:29" ht="12.75">
      <c r="B32" s="11">
        <v>17</v>
      </c>
      <c r="C32" s="78">
        <v>92.458</v>
      </c>
      <c r="D32" s="78">
        <v>4.3127</v>
      </c>
      <c r="E32" s="78">
        <v>1.0129</v>
      </c>
      <c r="F32" s="78">
        <v>0.1295</v>
      </c>
      <c r="G32" s="78">
        <v>0.2137</v>
      </c>
      <c r="H32" s="78">
        <v>0.0121</v>
      </c>
      <c r="I32" s="78">
        <v>0.0701</v>
      </c>
      <c r="J32" s="78">
        <v>0.0549</v>
      </c>
      <c r="K32" s="78">
        <v>0.0142</v>
      </c>
      <c r="L32" s="78">
        <v>0.0093</v>
      </c>
      <c r="M32" s="78">
        <v>1.4667</v>
      </c>
      <c r="N32" s="78">
        <v>0.246</v>
      </c>
      <c r="O32" s="78">
        <v>0.7253</v>
      </c>
      <c r="P32" s="77">
        <v>34.9344</v>
      </c>
      <c r="Q32" s="77">
        <v>8343.94</v>
      </c>
      <c r="R32" s="77">
        <v>38.6853</v>
      </c>
      <c r="S32" s="77" t="s">
        <v>63</v>
      </c>
      <c r="T32" s="77">
        <v>49.8515</v>
      </c>
      <c r="U32" s="6">
        <v>-21.6</v>
      </c>
      <c r="V32" s="6">
        <v>-3</v>
      </c>
      <c r="W32" s="72"/>
      <c r="X32" s="29"/>
      <c r="Y32" s="10"/>
      <c r="AA32" s="3">
        <f t="shared" si="0"/>
        <v>100.0001</v>
      </c>
      <c r="AB32" s="23" t="str">
        <f t="shared" si="1"/>
        <v> </v>
      </c>
      <c r="AC32"/>
    </row>
    <row r="33" spans="2:29" ht="12.75">
      <c r="B33" s="11">
        <v>18</v>
      </c>
      <c r="C33" s="78">
        <v>92.6011</v>
      </c>
      <c r="D33" s="78">
        <v>4.1688</v>
      </c>
      <c r="E33" s="78">
        <v>0.9649</v>
      </c>
      <c r="F33" s="78">
        <v>0.1237</v>
      </c>
      <c r="G33" s="78">
        <v>0.1995</v>
      </c>
      <c r="H33" s="78">
        <v>0.0117</v>
      </c>
      <c r="I33" s="78">
        <v>0.0635</v>
      </c>
      <c r="J33" s="78">
        <v>0.0491</v>
      </c>
      <c r="K33" s="78">
        <v>0.1448</v>
      </c>
      <c r="L33" s="78">
        <v>0.0119</v>
      </c>
      <c r="M33" s="78">
        <v>1.4299</v>
      </c>
      <c r="N33" s="78">
        <v>0.2311</v>
      </c>
      <c r="O33" s="78">
        <v>0.7267</v>
      </c>
      <c r="P33" s="77">
        <v>35.0283</v>
      </c>
      <c r="Q33" s="77">
        <v>8366.37</v>
      </c>
      <c r="R33" s="77">
        <v>38.7866</v>
      </c>
      <c r="S33" s="77">
        <v>9264.02</v>
      </c>
      <c r="T33" s="77">
        <v>49.9326</v>
      </c>
      <c r="U33" s="79"/>
      <c r="V33" s="6"/>
      <c r="W33" s="72"/>
      <c r="X33" s="29"/>
      <c r="Y33" s="10"/>
      <c r="AA33" s="3">
        <f t="shared" si="0"/>
        <v>100.00000000000001</v>
      </c>
      <c r="AB33" s="23" t="str">
        <f t="shared" si="1"/>
        <v>ОК</v>
      </c>
      <c r="AC33"/>
    </row>
    <row r="34" spans="2:29" ht="12.75">
      <c r="B34" s="11">
        <v>19</v>
      </c>
      <c r="C34" s="78">
        <v>92.5646</v>
      </c>
      <c r="D34" s="78">
        <v>4.2114</v>
      </c>
      <c r="E34" s="78">
        <v>0.963</v>
      </c>
      <c r="F34" s="78">
        <v>0.122</v>
      </c>
      <c r="G34" s="78">
        <v>0.1998</v>
      </c>
      <c r="H34" s="78">
        <v>0.0118</v>
      </c>
      <c r="I34" s="78">
        <v>0.0623</v>
      </c>
      <c r="J34" s="78">
        <v>0.0493</v>
      </c>
      <c r="K34" s="78">
        <v>0.1384</v>
      </c>
      <c r="L34" s="78">
        <v>0.0122</v>
      </c>
      <c r="M34" s="78">
        <v>1.4402</v>
      </c>
      <c r="N34" s="78">
        <v>0.2252</v>
      </c>
      <c r="O34" s="78">
        <v>0.7267</v>
      </c>
      <c r="P34" s="77">
        <v>35.0265</v>
      </c>
      <c r="Q34" s="77">
        <v>8365.94</v>
      </c>
      <c r="R34" s="77">
        <v>38.7846</v>
      </c>
      <c r="S34" s="77">
        <v>9263.54</v>
      </c>
      <c r="T34" s="77">
        <v>49.9309</v>
      </c>
      <c r="U34" s="6"/>
      <c r="V34" s="30"/>
      <c r="W34" s="29"/>
      <c r="X34" s="29"/>
      <c r="Y34" s="10"/>
      <c r="AA34" s="3">
        <f t="shared" si="0"/>
        <v>100.00019999999999</v>
      </c>
      <c r="AB34" s="23" t="str">
        <f t="shared" si="1"/>
        <v> </v>
      </c>
      <c r="AC34"/>
    </row>
    <row r="35" spans="2:29" ht="12.75">
      <c r="B35" s="11">
        <v>20</v>
      </c>
      <c r="C35" s="78">
        <v>92.5591</v>
      </c>
      <c r="D35" s="78">
        <v>4.2171</v>
      </c>
      <c r="E35" s="78">
        <v>0.9762</v>
      </c>
      <c r="F35" s="78">
        <v>0.1246</v>
      </c>
      <c r="G35" s="78">
        <v>0.2056</v>
      </c>
      <c r="H35" s="78">
        <v>0.0122</v>
      </c>
      <c r="I35" s="78">
        <v>0.0647</v>
      </c>
      <c r="J35" s="78">
        <v>0.0527</v>
      </c>
      <c r="K35" s="78">
        <v>0.1731</v>
      </c>
      <c r="L35" s="78">
        <v>0.0092</v>
      </c>
      <c r="M35" s="78">
        <v>1.4172</v>
      </c>
      <c r="N35" s="78">
        <v>0.1883</v>
      </c>
      <c r="O35" s="78">
        <v>0.7277</v>
      </c>
      <c r="P35" s="77">
        <v>35.1137</v>
      </c>
      <c r="Q35" s="77">
        <v>8386.76</v>
      </c>
      <c r="R35" s="77">
        <v>38.8788</v>
      </c>
      <c r="S35" s="77">
        <v>9286.04</v>
      </c>
      <c r="T35" s="77">
        <v>50.0198</v>
      </c>
      <c r="U35" s="6"/>
      <c r="V35" s="30"/>
      <c r="W35" s="29"/>
      <c r="X35" s="29"/>
      <c r="Y35" s="10"/>
      <c r="AA35" s="3">
        <f t="shared" si="0"/>
        <v>100.00000000000003</v>
      </c>
      <c r="AB35" s="23" t="str">
        <f t="shared" si="1"/>
        <v>ОК</v>
      </c>
      <c r="AC35"/>
    </row>
    <row r="36" spans="2:29" ht="12.75">
      <c r="B36" s="11">
        <v>21</v>
      </c>
      <c r="C36" s="78">
        <v>92.5914</v>
      </c>
      <c r="D36" s="78">
        <v>4.1804</v>
      </c>
      <c r="E36" s="78">
        <v>0.9728</v>
      </c>
      <c r="F36" s="78">
        <v>0.1263</v>
      </c>
      <c r="G36" s="78">
        <v>0.2042</v>
      </c>
      <c r="H36" s="78">
        <v>0.0116</v>
      </c>
      <c r="I36" s="78">
        <v>0.0663</v>
      </c>
      <c r="J36" s="78">
        <v>0.0508</v>
      </c>
      <c r="K36" s="78">
        <v>0.1446</v>
      </c>
      <c r="L36" s="78">
        <v>0.0082</v>
      </c>
      <c r="M36" s="78">
        <v>1.4045</v>
      </c>
      <c r="N36" s="78">
        <v>0.239</v>
      </c>
      <c r="O36" s="78">
        <v>0.7271</v>
      </c>
      <c r="P36" s="77">
        <v>35.0525</v>
      </c>
      <c r="Q36" s="77">
        <v>8372.15</v>
      </c>
      <c r="R36" s="77">
        <v>38.8128</v>
      </c>
      <c r="S36" s="77">
        <v>9270.28</v>
      </c>
      <c r="T36" s="77">
        <v>49.4551</v>
      </c>
      <c r="U36" s="6"/>
      <c r="V36" s="6"/>
      <c r="W36" s="29"/>
      <c r="X36" s="29"/>
      <c r="Y36" s="10"/>
      <c r="AA36" s="3">
        <f t="shared" si="0"/>
        <v>100.0001</v>
      </c>
      <c r="AB36" s="23" t="str">
        <f t="shared" si="1"/>
        <v> </v>
      </c>
      <c r="AC36"/>
    </row>
    <row r="37" spans="2:29" ht="12.75">
      <c r="B37" s="11">
        <v>22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7"/>
      <c r="Q37" s="77"/>
      <c r="R37" s="77"/>
      <c r="S37" s="77"/>
      <c r="T37" s="77"/>
      <c r="U37" s="6"/>
      <c r="V37" s="6"/>
      <c r="W37" s="29"/>
      <c r="X37" s="29"/>
      <c r="Y37" s="10"/>
      <c r="AA37" s="3">
        <f t="shared" si="0"/>
        <v>0</v>
      </c>
      <c r="AB37" s="23" t="str">
        <f t="shared" si="1"/>
        <v> </v>
      </c>
      <c r="AC37"/>
    </row>
    <row r="38" spans="2:29" ht="12.75">
      <c r="B38" s="11">
        <v>23</v>
      </c>
      <c r="C38" s="7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73"/>
      <c r="R38" s="73"/>
      <c r="S38" s="73"/>
      <c r="T38" s="73"/>
      <c r="U38" s="6"/>
      <c r="V38" s="30"/>
      <c r="W38" s="29"/>
      <c r="X38" s="29"/>
      <c r="Y38" s="10"/>
      <c r="AA38" s="3">
        <f t="shared" si="0"/>
        <v>0</v>
      </c>
      <c r="AB38" s="23" t="str">
        <f t="shared" si="1"/>
        <v> </v>
      </c>
      <c r="AC38"/>
    </row>
    <row r="39" spans="2:29" ht="12.75">
      <c r="B39" s="11">
        <v>24</v>
      </c>
      <c r="C39" s="74">
        <v>92.5002</v>
      </c>
      <c r="D39" s="72">
        <v>4.2137</v>
      </c>
      <c r="E39" s="72">
        <v>0.9754</v>
      </c>
      <c r="F39" s="72">
        <v>0.1251</v>
      </c>
      <c r="G39" s="72">
        <v>0.2034</v>
      </c>
      <c r="H39" s="72">
        <v>0.0115</v>
      </c>
      <c r="I39" s="72">
        <v>0.0627</v>
      </c>
      <c r="J39" s="72">
        <v>0.0503</v>
      </c>
      <c r="K39" s="72">
        <v>0.1422</v>
      </c>
      <c r="L39" s="72">
        <v>0.0102</v>
      </c>
      <c r="M39" s="72">
        <v>1.4378</v>
      </c>
      <c r="N39" s="72">
        <v>0.2674</v>
      </c>
      <c r="O39" s="72">
        <v>0.7276</v>
      </c>
      <c r="P39" s="73">
        <v>35.0323</v>
      </c>
      <c r="Q39" s="73">
        <v>8367.32</v>
      </c>
      <c r="R39" s="73">
        <v>38.7903</v>
      </c>
      <c r="S39" s="73">
        <v>9264.9</v>
      </c>
      <c r="T39" s="73">
        <v>49.9078</v>
      </c>
      <c r="U39" s="6">
        <v>-9.2</v>
      </c>
      <c r="V39" s="6">
        <v>-3</v>
      </c>
      <c r="W39" s="29"/>
      <c r="X39" s="31"/>
      <c r="Y39" s="31"/>
      <c r="AA39" s="3">
        <f t="shared" si="0"/>
        <v>99.9999</v>
      </c>
      <c r="AB39" s="23" t="str">
        <f t="shared" si="1"/>
        <v> </v>
      </c>
      <c r="AC39"/>
    </row>
    <row r="40" spans="2:29" ht="12.75">
      <c r="B40" s="11">
        <v>25</v>
      </c>
      <c r="C40" s="78">
        <v>92.4547</v>
      </c>
      <c r="D40" s="78">
        <v>4.2512</v>
      </c>
      <c r="E40" s="78">
        <v>0.9896</v>
      </c>
      <c r="F40" s="78">
        <v>0.1252</v>
      </c>
      <c r="G40" s="78">
        <v>0.2031</v>
      </c>
      <c r="H40" s="78">
        <v>0.0114</v>
      </c>
      <c r="I40" s="78">
        <v>0.0627</v>
      </c>
      <c r="J40" s="78">
        <v>0.0502</v>
      </c>
      <c r="K40" s="78">
        <v>0.1223</v>
      </c>
      <c r="L40" s="78">
        <v>0.0096</v>
      </c>
      <c r="M40" s="78">
        <v>1.4955</v>
      </c>
      <c r="N40" s="78">
        <v>0.2244</v>
      </c>
      <c r="O40" s="78">
        <v>0.7272</v>
      </c>
      <c r="P40" s="77">
        <v>35.0188</v>
      </c>
      <c r="Q40" s="77">
        <v>8364.1</v>
      </c>
      <c r="R40" s="77">
        <v>38.7756</v>
      </c>
      <c r="S40" s="77">
        <v>9261.39</v>
      </c>
      <c r="T40" s="77">
        <v>49.9034</v>
      </c>
      <c r="U40" s="80"/>
      <c r="V40" s="6"/>
      <c r="W40" s="29"/>
      <c r="X40" s="29"/>
      <c r="Y40" s="10"/>
      <c r="AA40" s="3">
        <f t="shared" si="0"/>
        <v>99.99990000000003</v>
      </c>
      <c r="AB40" s="23" t="str">
        <f t="shared" si="1"/>
        <v> </v>
      </c>
      <c r="AC40"/>
    </row>
    <row r="41" spans="2:29" ht="12.75">
      <c r="B41" s="11">
        <v>26</v>
      </c>
      <c r="C41" s="78">
        <v>92.5815</v>
      </c>
      <c r="D41" s="78">
        <v>4.1965</v>
      </c>
      <c r="E41" s="78">
        <v>0.9698</v>
      </c>
      <c r="F41" s="78">
        <v>0.1231</v>
      </c>
      <c r="G41" s="78">
        <v>0.1999</v>
      </c>
      <c r="H41" s="78">
        <v>0.0124</v>
      </c>
      <c r="I41" s="78">
        <v>0.0621</v>
      </c>
      <c r="J41" s="78">
        <v>0.0507</v>
      </c>
      <c r="K41" s="78">
        <v>0.1162</v>
      </c>
      <c r="L41" s="78">
        <v>0.0094</v>
      </c>
      <c r="M41" s="78">
        <v>1.4353</v>
      </c>
      <c r="N41" s="78">
        <v>0.2433</v>
      </c>
      <c r="O41" s="78">
        <v>0.7263</v>
      </c>
      <c r="P41" s="77">
        <v>34.9968</v>
      </c>
      <c r="Q41" s="77">
        <v>8358.84</v>
      </c>
      <c r="R41" s="77">
        <v>38.7526</v>
      </c>
      <c r="S41" s="77">
        <v>9255.9</v>
      </c>
      <c r="T41" s="77">
        <v>49.9043</v>
      </c>
      <c r="U41" s="80"/>
      <c r="V41" s="6"/>
      <c r="W41" s="29"/>
      <c r="X41" s="29"/>
      <c r="Y41" s="10"/>
      <c r="AA41" s="3">
        <f t="shared" si="0"/>
        <v>100.00020000000002</v>
      </c>
      <c r="AB41" s="23" t="str">
        <f t="shared" si="1"/>
        <v> </v>
      </c>
      <c r="AC41"/>
    </row>
    <row r="42" spans="2:29" ht="12.75">
      <c r="B42" s="11">
        <v>27</v>
      </c>
      <c r="C42" s="78">
        <v>92.679</v>
      </c>
      <c r="D42" s="78">
        <v>4.1616</v>
      </c>
      <c r="E42" s="78">
        <v>0.963</v>
      </c>
      <c r="F42" s="78">
        <v>0.1225</v>
      </c>
      <c r="G42" s="78">
        <v>0.1999</v>
      </c>
      <c r="H42" s="78">
        <v>0.0098</v>
      </c>
      <c r="I42" s="78">
        <v>0.0667</v>
      </c>
      <c r="J42" s="78">
        <v>0.0553</v>
      </c>
      <c r="K42" s="78">
        <v>0.113</v>
      </c>
      <c r="L42" s="78">
        <v>0.0109</v>
      </c>
      <c r="M42" s="78">
        <v>1.4166</v>
      </c>
      <c r="N42" s="78">
        <v>0.2017</v>
      </c>
      <c r="O42" s="78">
        <v>0.7255</v>
      </c>
      <c r="P42" s="77">
        <v>35.0061</v>
      </c>
      <c r="Q42" s="77">
        <v>8361.06</v>
      </c>
      <c r="R42" s="77">
        <v>38.7633</v>
      </c>
      <c r="S42" s="77">
        <v>9258.46</v>
      </c>
      <c r="T42" s="77">
        <v>49.9457</v>
      </c>
      <c r="U42" s="80"/>
      <c r="V42" s="30"/>
      <c r="W42" s="29"/>
      <c r="X42" s="29"/>
      <c r="Y42" s="10"/>
      <c r="AA42" s="3">
        <f t="shared" si="0"/>
        <v>100</v>
      </c>
      <c r="AB42" s="23" t="str">
        <f t="shared" si="1"/>
        <v>ОК</v>
      </c>
      <c r="AC42"/>
    </row>
    <row r="43" spans="2:29" ht="12.75">
      <c r="B43" s="11">
        <v>28</v>
      </c>
      <c r="C43" s="78">
        <v>92.7128</v>
      </c>
      <c r="D43" s="78">
        <v>4.1491</v>
      </c>
      <c r="E43" s="78">
        <v>0.9566</v>
      </c>
      <c r="F43" s="78">
        <v>0.1217</v>
      </c>
      <c r="G43" s="78">
        <v>0.1967</v>
      </c>
      <c r="H43" s="78">
        <v>0.0087</v>
      </c>
      <c r="I43" s="78">
        <v>0.0645</v>
      </c>
      <c r="J43" s="78">
        <v>0.0493</v>
      </c>
      <c r="K43" s="78">
        <v>0.1031</v>
      </c>
      <c r="L43" s="78">
        <v>0.0114</v>
      </c>
      <c r="M43" s="78">
        <v>1.3928</v>
      </c>
      <c r="N43" s="78">
        <v>0.2333</v>
      </c>
      <c r="O43" s="78">
        <v>0.725</v>
      </c>
      <c r="P43" s="77">
        <v>34.9714</v>
      </c>
      <c r="Q43" s="77">
        <v>8352.78</v>
      </c>
      <c r="R43" s="77">
        <v>38.726</v>
      </c>
      <c r="S43" s="77">
        <v>9249.55</v>
      </c>
      <c r="T43" s="77">
        <v>49.9139</v>
      </c>
      <c r="U43" s="80"/>
      <c r="V43" s="30"/>
      <c r="W43" s="29"/>
      <c r="X43" s="29"/>
      <c r="Y43" s="10"/>
      <c r="AA43" s="3">
        <f t="shared" si="0"/>
        <v>100</v>
      </c>
      <c r="AB43" s="23" t="str">
        <f t="shared" si="1"/>
        <v>ОК</v>
      </c>
      <c r="AC43"/>
    </row>
    <row r="44" spans="2:29" ht="12.75" customHeight="1">
      <c r="B44" s="11">
        <v>29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7"/>
      <c r="Q44" s="77"/>
      <c r="R44" s="77"/>
      <c r="S44" s="77"/>
      <c r="T44" s="77"/>
      <c r="U44" s="80"/>
      <c r="V44" s="6"/>
      <c r="W44" s="29"/>
      <c r="X44" s="29"/>
      <c r="Y44" s="10"/>
      <c r="AA44" s="3">
        <f t="shared" si="0"/>
        <v>0</v>
      </c>
      <c r="AB44" s="23" t="str">
        <f t="shared" si="1"/>
        <v> </v>
      </c>
      <c r="AC44"/>
    </row>
    <row r="45" spans="2:29" ht="12.75" customHeight="1">
      <c r="B45" s="11">
        <v>30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7"/>
      <c r="Q45" s="77"/>
      <c r="R45" s="77"/>
      <c r="S45" s="77"/>
      <c r="T45" s="77"/>
      <c r="U45" s="80"/>
      <c r="V45" s="6"/>
      <c r="W45" s="29"/>
      <c r="X45" s="29"/>
      <c r="Y45" s="10"/>
      <c r="AA45" s="3">
        <f t="shared" si="0"/>
        <v>0</v>
      </c>
      <c r="AB45" s="23"/>
      <c r="AC45"/>
    </row>
    <row r="46" spans="2:29" ht="12.75" customHeight="1">
      <c r="B46" s="11">
        <v>31</v>
      </c>
      <c r="C46" s="74">
        <v>92.3335</v>
      </c>
      <c r="D46" s="72">
        <v>4.1587</v>
      </c>
      <c r="E46" s="72">
        <v>1.1336</v>
      </c>
      <c r="F46" s="72">
        <v>0.1405</v>
      </c>
      <c r="G46" s="72">
        <v>0.2469</v>
      </c>
      <c r="H46" s="72">
        <v>0.0107</v>
      </c>
      <c r="I46" s="72">
        <v>0.1035</v>
      </c>
      <c r="J46" s="72">
        <v>0.0712</v>
      </c>
      <c r="K46" s="72">
        <v>0.1253</v>
      </c>
      <c r="L46" s="72">
        <v>0.0103</v>
      </c>
      <c r="M46" s="72">
        <v>1.3806</v>
      </c>
      <c r="N46" s="72">
        <v>0.2853</v>
      </c>
      <c r="O46" s="72">
        <v>0.731</v>
      </c>
      <c r="P46" s="73">
        <v>35.2</v>
      </c>
      <c r="Q46" s="73">
        <v>8407.38</v>
      </c>
      <c r="R46" s="73">
        <v>38.9705</v>
      </c>
      <c r="S46" s="73">
        <v>9307.94</v>
      </c>
      <c r="T46" s="75">
        <v>50.0218</v>
      </c>
      <c r="U46" s="6">
        <v>-8.4</v>
      </c>
      <c r="V46" s="6">
        <v>-3</v>
      </c>
      <c r="W46" s="29"/>
      <c r="X46" s="29"/>
      <c r="Y46" s="10"/>
      <c r="AA46" s="3">
        <f t="shared" si="0"/>
        <v>100.0001</v>
      </c>
      <c r="AB46" s="23" t="str">
        <f t="shared" si="1"/>
        <v> </v>
      </c>
      <c r="AC46"/>
    </row>
    <row r="47" spans="3:29" ht="12.75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AA47" s="3"/>
      <c r="AB47" s="4"/>
      <c r="AC47"/>
    </row>
    <row r="48" spans="3:4" ht="12.75">
      <c r="C48" s="1"/>
      <c r="D48" s="1"/>
    </row>
    <row r="49" spans="1:29" ht="12.75">
      <c r="A49" s="33" t="s">
        <v>42</v>
      </c>
      <c r="B49" s="33"/>
      <c r="C49" s="33"/>
      <c r="D49" s="33"/>
      <c r="E49" s="33"/>
      <c r="F49" s="33"/>
      <c r="G49" s="33"/>
      <c r="H49" s="33"/>
      <c r="I49" s="33"/>
      <c r="J49" s="33"/>
      <c r="K49" s="33" t="s">
        <v>35</v>
      </c>
      <c r="L49" s="33"/>
      <c r="N49" s="34"/>
      <c r="O49" s="33"/>
      <c r="P49" s="33"/>
      <c r="Q49" s="33"/>
      <c r="R49" s="33"/>
      <c r="S49" s="33"/>
      <c r="T49" s="33"/>
      <c r="U49" s="83" t="s">
        <v>64</v>
      </c>
      <c r="V49" s="33"/>
      <c r="X49" s="41"/>
      <c r="Y49" s="40"/>
      <c r="Z49" s="40"/>
      <c r="AA49" s="42"/>
      <c r="AB49" s="42"/>
      <c r="AC49" s="43"/>
    </row>
    <row r="50" spans="1:29" ht="12.75">
      <c r="A50" s="35" t="s">
        <v>36</v>
      </c>
      <c r="B50" s="36"/>
      <c r="C50" s="36"/>
      <c r="D50" s="36"/>
      <c r="E50" s="36"/>
      <c r="F50" s="36"/>
      <c r="G50" s="37"/>
      <c r="H50" s="37"/>
      <c r="I50" s="38"/>
      <c r="K50" s="38" t="s">
        <v>37</v>
      </c>
      <c r="M50" s="38"/>
      <c r="N50" s="38"/>
      <c r="P50" s="37"/>
      <c r="Q50" s="2"/>
      <c r="R50" s="35" t="s">
        <v>0</v>
      </c>
      <c r="S50" s="2"/>
      <c r="T50" s="2"/>
      <c r="U50" s="38" t="s">
        <v>38</v>
      </c>
      <c r="V50" s="2"/>
      <c r="X50" s="39"/>
      <c r="Y50" s="39"/>
      <c r="Z50" s="44"/>
      <c r="AA50" s="42"/>
      <c r="AB50" s="42"/>
      <c r="AC50" s="43"/>
    </row>
    <row r="51" spans="1:29" ht="18" customHeight="1">
      <c r="A51" s="33" t="s">
        <v>43</v>
      </c>
      <c r="B51" s="33"/>
      <c r="C51" s="33"/>
      <c r="D51" s="33"/>
      <c r="E51" s="33"/>
      <c r="F51" s="33"/>
      <c r="G51" s="33"/>
      <c r="H51" s="33"/>
      <c r="I51" s="33"/>
      <c r="J51" s="33"/>
      <c r="K51" s="33" t="s">
        <v>39</v>
      </c>
      <c r="L51" s="33"/>
      <c r="N51" s="34"/>
      <c r="O51" s="33"/>
      <c r="P51" s="33"/>
      <c r="Q51" s="33"/>
      <c r="R51" s="33"/>
      <c r="S51" s="33"/>
      <c r="T51" s="33"/>
      <c r="U51" s="83" t="s">
        <v>64</v>
      </c>
      <c r="V51" s="33"/>
      <c r="X51" s="40"/>
      <c r="Y51" s="40"/>
      <c r="Z51" s="40"/>
      <c r="AA51" s="42"/>
      <c r="AB51" s="42"/>
      <c r="AC51" s="43"/>
    </row>
    <row r="52" spans="1:26" ht="12.75">
      <c r="A52" s="37"/>
      <c r="B52" s="35" t="s">
        <v>40</v>
      </c>
      <c r="C52" s="36"/>
      <c r="D52" s="36"/>
      <c r="E52" s="36"/>
      <c r="F52" s="36"/>
      <c r="G52" s="36"/>
      <c r="H52" s="37"/>
      <c r="I52" s="37"/>
      <c r="K52" s="38" t="s">
        <v>37</v>
      </c>
      <c r="L52" s="37"/>
      <c r="M52" s="38"/>
      <c r="N52" s="38"/>
      <c r="O52" s="38"/>
      <c r="P52" s="39"/>
      <c r="Q52" s="2"/>
      <c r="R52" s="35" t="s">
        <v>0</v>
      </c>
      <c r="S52" s="2"/>
      <c r="T52" s="2"/>
      <c r="U52" s="38" t="s">
        <v>15</v>
      </c>
      <c r="V52" s="2"/>
      <c r="X52" s="40"/>
      <c r="Y52" s="40"/>
      <c r="Z52" s="40"/>
    </row>
    <row r="56" spans="3:10" ht="12.75">
      <c r="C56" s="32"/>
      <c r="D56" s="24"/>
      <c r="E56" s="24"/>
      <c r="F56" s="24"/>
      <c r="G56" s="24"/>
      <c r="H56" s="24"/>
      <c r="I56" s="24"/>
      <c r="J56" s="24"/>
    </row>
  </sheetData>
  <sheetProtection/>
  <mergeCells count="31">
    <mergeCell ref="O12:T12"/>
    <mergeCell ref="B12:B15"/>
    <mergeCell ref="C12:N12"/>
    <mergeCell ref="H13:H15"/>
    <mergeCell ref="L13:L15"/>
    <mergeCell ref="T13:T15"/>
    <mergeCell ref="S13:S15"/>
    <mergeCell ref="I13:I15"/>
    <mergeCell ref="P13:P15"/>
    <mergeCell ref="O13:O15"/>
    <mergeCell ref="M13:M15"/>
    <mergeCell ref="A7:Y7"/>
    <mergeCell ref="A8:Y8"/>
    <mergeCell ref="A10:Y10"/>
    <mergeCell ref="A9:Z9"/>
    <mergeCell ref="K13:K15"/>
    <mergeCell ref="G13:G15"/>
    <mergeCell ref="E13:E15"/>
    <mergeCell ref="W12:W15"/>
    <mergeCell ref="R13:R15"/>
    <mergeCell ref="V12:V15"/>
    <mergeCell ref="C47:Y47"/>
    <mergeCell ref="C13:C15"/>
    <mergeCell ref="F13:F15"/>
    <mergeCell ref="Q13:Q15"/>
    <mergeCell ref="D13:D15"/>
    <mergeCell ref="N13:N15"/>
    <mergeCell ref="J13:J15"/>
    <mergeCell ref="Y12:Y15"/>
    <mergeCell ref="U12:U15"/>
    <mergeCell ref="X12:X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1">
      <selection activeCell="G9" sqref="G9:G39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8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5" ht="18" customHeight="1">
      <c r="A3" s="122" t="s">
        <v>59</v>
      </c>
      <c r="B3" s="122"/>
      <c r="C3" s="122"/>
      <c r="D3" s="122"/>
      <c r="E3" s="122"/>
      <c r="F3" s="122"/>
      <c r="G3" s="122"/>
      <c r="H3" s="12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4"/>
    </row>
    <row r="4" spans="1:25" ht="24" customHeight="1" thickBot="1">
      <c r="A4" s="99" t="s">
        <v>66</v>
      </c>
      <c r="B4" s="99"/>
      <c r="C4" s="99"/>
      <c r="D4" s="99"/>
      <c r="E4" s="99"/>
      <c r="F4" s="99"/>
      <c r="G4" s="99"/>
      <c r="H4" s="9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6" ht="30" customHeight="1">
      <c r="B5" s="124" t="s">
        <v>24</v>
      </c>
      <c r="C5" s="119" t="s">
        <v>30</v>
      </c>
      <c r="D5" s="120"/>
      <c r="E5" s="120"/>
      <c r="F5" s="121"/>
      <c r="G5" s="113" t="s">
        <v>54</v>
      </c>
      <c r="H5" s="116" t="s">
        <v>33</v>
      </c>
      <c r="I5" s="15"/>
      <c r="Z5"/>
    </row>
    <row r="6" spans="2:26" ht="48.75" customHeight="1">
      <c r="B6" s="125"/>
      <c r="C6" s="110" t="s">
        <v>46</v>
      </c>
      <c r="D6" s="110" t="s">
        <v>60</v>
      </c>
      <c r="E6" s="110" t="s">
        <v>47</v>
      </c>
      <c r="F6" s="110" t="s">
        <v>48</v>
      </c>
      <c r="G6" s="114"/>
      <c r="H6" s="117"/>
      <c r="I6" s="15"/>
      <c r="Z6"/>
    </row>
    <row r="7" spans="2:26" ht="15.75" customHeight="1">
      <c r="B7" s="125"/>
      <c r="C7" s="111"/>
      <c r="D7" s="111"/>
      <c r="E7" s="111"/>
      <c r="F7" s="111"/>
      <c r="G7" s="114"/>
      <c r="H7" s="117"/>
      <c r="I7" s="15"/>
      <c r="Z7"/>
    </row>
    <row r="8" spans="2:26" ht="11.25" customHeight="1" thickBot="1">
      <c r="B8" s="126"/>
      <c r="C8" s="112"/>
      <c r="D8" s="112"/>
      <c r="E8" s="112"/>
      <c r="F8" s="112"/>
      <c r="G8" s="115"/>
      <c r="H8" s="118"/>
      <c r="I8" s="15"/>
      <c r="Z8"/>
    </row>
    <row r="9" spans="2:26" ht="15" customHeight="1">
      <c r="B9" s="89">
        <v>1</v>
      </c>
      <c r="C9" s="92">
        <v>1200</v>
      </c>
      <c r="D9" s="92">
        <v>4321</v>
      </c>
      <c r="E9" s="92">
        <v>5746</v>
      </c>
      <c r="F9" s="92">
        <v>507</v>
      </c>
      <c r="G9" s="90">
        <v>11774</v>
      </c>
      <c r="H9" s="91">
        <v>34.69</v>
      </c>
      <c r="I9" s="16"/>
      <c r="J9" s="127" t="s">
        <v>34</v>
      </c>
      <c r="K9" s="127"/>
      <c r="Z9"/>
    </row>
    <row r="10" spans="2:26" ht="15" customHeight="1">
      <c r="B10" s="9">
        <v>2</v>
      </c>
      <c r="C10" s="92">
        <v>870</v>
      </c>
      <c r="D10" s="92">
        <v>3875</v>
      </c>
      <c r="E10" s="92">
        <v>4670</v>
      </c>
      <c r="F10" s="92">
        <v>467</v>
      </c>
      <c r="G10" s="76">
        <v>9882</v>
      </c>
      <c r="H10" s="65">
        <f>IF(Паспорт!P17&gt;0,Паспорт!P17,H9)</f>
        <v>34.69</v>
      </c>
      <c r="I10" s="16"/>
      <c r="J10" s="127"/>
      <c r="K10" s="127"/>
      <c r="Z10"/>
    </row>
    <row r="11" spans="2:26" ht="15" customHeight="1">
      <c r="B11" s="9">
        <v>3</v>
      </c>
      <c r="C11" s="92">
        <v>703</v>
      </c>
      <c r="D11" s="92">
        <v>4067</v>
      </c>
      <c r="E11" s="92">
        <v>4755</v>
      </c>
      <c r="F11" s="92">
        <v>374</v>
      </c>
      <c r="G11" s="76">
        <v>9899</v>
      </c>
      <c r="H11" s="65">
        <f>IF(Паспорт!P18&gt;0,Паспорт!P18,H10)</f>
        <v>35.035</v>
      </c>
      <c r="I11" s="16"/>
      <c r="J11" s="127"/>
      <c r="K11" s="127"/>
      <c r="Z11"/>
    </row>
    <row r="12" spans="2:26" ht="15" customHeight="1">
      <c r="B12" s="9">
        <v>4</v>
      </c>
      <c r="C12" s="92">
        <v>616</v>
      </c>
      <c r="D12" s="92">
        <v>4040</v>
      </c>
      <c r="E12" s="92">
        <v>8455</v>
      </c>
      <c r="F12" s="92">
        <v>350</v>
      </c>
      <c r="G12" s="76">
        <v>13461</v>
      </c>
      <c r="H12" s="65">
        <f>IF(Паспорт!P19&gt;0,Паспорт!P19,H11)</f>
        <v>35.0697</v>
      </c>
      <c r="I12" s="16"/>
      <c r="J12" s="127"/>
      <c r="K12" s="127"/>
      <c r="Z12"/>
    </row>
    <row r="13" spans="2:26" ht="15" customHeight="1">
      <c r="B13" s="9">
        <v>5</v>
      </c>
      <c r="C13" s="92">
        <v>642</v>
      </c>
      <c r="D13" s="92">
        <v>4612</v>
      </c>
      <c r="E13" s="92">
        <v>5208</v>
      </c>
      <c r="F13" s="92">
        <v>397</v>
      </c>
      <c r="G13" s="76">
        <v>10859</v>
      </c>
      <c r="H13" s="65">
        <f>IF(Паспорт!P20&gt;0,Паспорт!P20,H12)</f>
        <v>35.0861</v>
      </c>
      <c r="I13" s="16"/>
      <c r="J13" s="127"/>
      <c r="K13" s="127"/>
      <c r="Z13"/>
    </row>
    <row r="14" spans="2:26" ht="15" customHeight="1">
      <c r="B14" s="9">
        <v>6</v>
      </c>
      <c r="C14" s="92">
        <v>779</v>
      </c>
      <c r="D14" s="92">
        <v>5539</v>
      </c>
      <c r="E14" s="92">
        <v>7192</v>
      </c>
      <c r="F14" s="92">
        <v>453</v>
      </c>
      <c r="G14" s="76">
        <v>13963</v>
      </c>
      <c r="H14" s="65">
        <f>IF(Паспорт!P21&gt;0,Паспорт!P21,H13)</f>
        <v>35.113</v>
      </c>
      <c r="I14" s="16"/>
      <c r="J14" s="127"/>
      <c r="K14" s="127"/>
      <c r="Z14"/>
    </row>
    <row r="15" spans="2:26" ht="15" customHeight="1">
      <c r="B15" s="9">
        <v>7</v>
      </c>
      <c r="C15" s="92">
        <v>766</v>
      </c>
      <c r="D15" s="92">
        <v>6612</v>
      </c>
      <c r="E15" s="92">
        <v>5612</v>
      </c>
      <c r="F15" s="92">
        <v>478</v>
      </c>
      <c r="G15" s="76">
        <v>13468</v>
      </c>
      <c r="H15" s="65">
        <f>IF(Паспорт!P22&gt;0,Паспорт!P22,H14)</f>
        <v>35.0704</v>
      </c>
      <c r="I15" s="16"/>
      <c r="J15" s="127"/>
      <c r="K15" s="127"/>
      <c r="Z15"/>
    </row>
    <row r="16" spans="2:26" ht="15" customHeight="1">
      <c r="B16" s="9">
        <v>8</v>
      </c>
      <c r="C16" s="92">
        <v>954</v>
      </c>
      <c r="D16" s="92">
        <v>6444</v>
      </c>
      <c r="E16" s="92">
        <v>6030</v>
      </c>
      <c r="F16" s="92">
        <v>478</v>
      </c>
      <c r="G16" s="76">
        <v>13906</v>
      </c>
      <c r="H16" s="65">
        <f>IF(Паспорт!P23&gt;0,Паспорт!P23,H15)</f>
        <v>35.0704</v>
      </c>
      <c r="I16" s="16"/>
      <c r="J16" s="127"/>
      <c r="K16" s="127"/>
      <c r="Z16"/>
    </row>
    <row r="17" spans="2:26" ht="15" customHeight="1">
      <c r="B17" s="9">
        <v>9</v>
      </c>
      <c r="C17" s="92">
        <v>1201</v>
      </c>
      <c r="D17" s="92">
        <v>7944</v>
      </c>
      <c r="E17" s="92">
        <v>9136</v>
      </c>
      <c r="F17" s="92">
        <v>638</v>
      </c>
      <c r="G17" s="76">
        <v>18919</v>
      </c>
      <c r="H17" s="65">
        <f>IF(Паспорт!P24&gt;0,Паспорт!P24,H16)</f>
        <v>35.0704</v>
      </c>
      <c r="I17" s="16"/>
      <c r="J17" s="22"/>
      <c r="Z17"/>
    </row>
    <row r="18" spans="2:26" ht="15" customHeight="1">
      <c r="B18" s="9">
        <v>10</v>
      </c>
      <c r="C18" s="92">
        <v>1125</v>
      </c>
      <c r="D18" s="92">
        <v>8193</v>
      </c>
      <c r="E18" s="92">
        <v>8631</v>
      </c>
      <c r="F18" s="92">
        <v>640</v>
      </c>
      <c r="G18" s="76">
        <v>18589</v>
      </c>
      <c r="H18" s="65">
        <f>IF(Паспорт!P25&gt;0,Паспорт!P25,H17)</f>
        <v>35.1097</v>
      </c>
      <c r="I18" s="16"/>
      <c r="J18" s="22"/>
      <c r="Z18"/>
    </row>
    <row r="19" spans="2:26" ht="15" customHeight="1">
      <c r="B19" s="9">
        <v>11</v>
      </c>
      <c r="C19" s="92">
        <v>1187</v>
      </c>
      <c r="D19" s="92">
        <v>7079</v>
      </c>
      <c r="E19" s="92">
        <v>11165</v>
      </c>
      <c r="F19" s="92">
        <v>880</v>
      </c>
      <c r="G19" s="76">
        <v>20311</v>
      </c>
      <c r="H19" s="65">
        <f>IF(Паспорт!P26&gt;0,Паспорт!P26,H18)</f>
        <v>35.0681</v>
      </c>
      <c r="I19" s="16"/>
      <c r="J19" s="22"/>
      <c r="Z19"/>
    </row>
    <row r="20" spans="2:26" ht="15" customHeight="1">
      <c r="B20" s="9">
        <v>12</v>
      </c>
      <c r="C20" s="92">
        <v>1606</v>
      </c>
      <c r="D20" s="92">
        <v>15361</v>
      </c>
      <c r="E20" s="92">
        <v>11942</v>
      </c>
      <c r="F20" s="92">
        <v>997</v>
      </c>
      <c r="G20" s="76">
        <v>29906</v>
      </c>
      <c r="H20" s="65">
        <f>IF(Паспорт!P27&gt;0,Паспорт!P27,H19)</f>
        <v>35.0415</v>
      </c>
      <c r="I20" s="16"/>
      <c r="J20" s="22"/>
      <c r="Z20"/>
    </row>
    <row r="21" spans="2:26" ht="15" customHeight="1">
      <c r="B21" s="9">
        <v>13</v>
      </c>
      <c r="C21" s="92">
        <v>2136</v>
      </c>
      <c r="D21" s="92">
        <v>20186</v>
      </c>
      <c r="E21" s="92">
        <v>16564</v>
      </c>
      <c r="F21" s="92">
        <v>1085</v>
      </c>
      <c r="G21" s="76">
        <v>39971</v>
      </c>
      <c r="H21" s="65">
        <f>IF(Паспорт!P28&gt;0,Паспорт!P28,H20)</f>
        <v>34.9876</v>
      </c>
      <c r="I21" s="16"/>
      <c r="J21" s="22"/>
      <c r="Z21"/>
    </row>
    <row r="22" spans="2:26" ht="15" customHeight="1">
      <c r="B22" s="9">
        <v>14</v>
      </c>
      <c r="C22" s="92">
        <v>2367</v>
      </c>
      <c r="D22" s="92">
        <v>20941</v>
      </c>
      <c r="E22" s="92">
        <v>17072</v>
      </c>
      <c r="F22" s="92">
        <v>1027</v>
      </c>
      <c r="G22" s="76">
        <v>41407</v>
      </c>
      <c r="H22" s="65">
        <f>IF(Паспорт!P29&gt;0,Паспорт!P29,H21)</f>
        <v>34.9876</v>
      </c>
      <c r="I22" s="16"/>
      <c r="J22" s="22"/>
      <c r="Z22"/>
    </row>
    <row r="23" spans="2:26" ht="15" customHeight="1">
      <c r="B23" s="9">
        <v>15</v>
      </c>
      <c r="C23" s="92">
        <v>2378</v>
      </c>
      <c r="D23" s="92">
        <v>18936</v>
      </c>
      <c r="E23" s="92">
        <v>17688</v>
      </c>
      <c r="F23" s="92">
        <v>1117</v>
      </c>
      <c r="G23" s="76">
        <v>40119</v>
      </c>
      <c r="H23" s="65">
        <f>IF(Паспорт!P30&gt;0,Паспорт!P30,H22)</f>
        <v>34.9876</v>
      </c>
      <c r="I23" s="16"/>
      <c r="J23" s="22"/>
      <c r="Z23"/>
    </row>
    <row r="24" spans="2:26" ht="15" customHeight="1">
      <c r="B24" s="11">
        <v>16</v>
      </c>
      <c r="C24" s="92">
        <v>2189</v>
      </c>
      <c r="D24" s="92">
        <v>18272</v>
      </c>
      <c r="E24" s="92">
        <v>23537</v>
      </c>
      <c r="F24" s="92">
        <v>1180</v>
      </c>
      <c r="G24" s="76">
        <v>45178</v>
      </c>
      <c r="H24" s="65">
        <f>IF(Паспорт!P31&gt;0,Паспорт!P31,H23)</f>
        <v>34.9876</v>
      </c>
      <c r="I24" s="16"/>
      <c r="J24" s="22"/>
      <c r="Z24"/>
    </row>
    <row r="25" spans="2:26" ht="15" customHeight="1">
      <c r="B25" s="11">
        <v>17</v>
      </c>
      <c r="C25" s="92">
        <v>2676</v>
      </c>
      <c r="D25" s="92">
        <v>20089</v>
      </c>
      <c r="E25" s="92">
        <v>63742</v>
      </c>
      <c r="F25" s="92">
        <v>1295</v>
      </c>
      <c r="G25" s="76">
        <v>87802</v>
      </c>
      <c r="H25" s="65">
        <f>IF(Паспорт!P32&gt;0,Паспорт!P32,H24)</f>
        <v>34.9344</v>
      </c>
      <c r="I25" s="16"/>
      <c r="J25" s="22"/>
      <c r="Z25"/>
    </row>
    <row r="26" spans="2:26" ht="15" customHeight="1">
      <c r="B26" s="11">
        <v>18</v>
      </c>
      <c r="C26" s="92">
        <v>2894</v>
      </c>
      <c r="D26" s="92">
        <v>21586</v>
      </c>
      <c r="E26" s="92">
        <v>63596</v>
      </c>
      <c r="F26" s="92">
        <v>1251</v>
      </c>
      <c r="G26" s="76">
        <v>89327</v>
      </c>
      <c r="H26" s="65">
        <f>IF(Паспорт!P33&gt;0,Паспорт!P33,H25)</f>
        <v>35.0283</v>
      </c>
      <c r="I26" s="16"/>
      <c r="J26" s="22"/>
      <c r="Z26"/>
    </row>
    <row r="27" spans="2:26" ht="15" customHeight="1">
      <c r="B27" s="11">
        <v>19</v>
      </c>
      <c r="C27" s="92">
        <v>3458</v>
      </c>
      <c r="D27" s="92">
        <v>22961</v>
      </c>
      <c r="E27" s="92">
        <v>36090</v>
      </c>
      <c r="F27" s="92">
        <v>1413</v>
      </c>
      <c r="G27" s="76">
        <v>63922</v>
      </c>
      <c r="H27" s="65">
        <f>IF(Паспорт!P34&gt;0,Паспорт!P34,H26)</f>
        <v>35.0265</v>
      </c>
      <c r="I27" s="16"/>
      <c r="J27" s="22"/>
      <c r="Z27"/>
    </row>
    <row r="28" spans="2:26" ht="15" customHeight="1">
      <c r="B28" s="11">
        <v>20</v>
      </c>
      <c r="C28" s="92">
        <v>3385</v>
      </c>
      <c r="D28" s="92">
        <v>22885</v>
      </c>
      <c r="E28" s="92">
        <v>31460</v>
      </c>
      <c r="F28" s="92">
        <v>1352</v>
      </c>
      <c r="G28" s="76">
        <v>59082</v>
      </c>
      <c r="H28" s="65">
        <f>IF(Паспорт!P35&gt;0,Паспорт!P35,H27)</f>
        <v>35.1137</v>
      </c>
      <c r="I28" s="16"/>
      <c r="J28" s="22"/>
      <c r="Z28"/>
    </row>
    <row r="29" spans="2:26" ht="15" customHeight="1">
      <c r="B29" s="11">
        <v>21</v>
      </c>
      <c r="C29" s="92">
        <v>3268</v>
      </c>
      <c r="D29" s="92">
        <v>24744</v>
      </c>
      <c r="E29" s="92">
        <v>31032</v>
      </c>
      <c r="F29" s="92">
        <v>1171</v>
      </c>
      <c r="G29" s="76">
        <v>60215</v>
      </c>
      <c r="H29" s="65">
        <f>IF(Паспорт!P36&gt;0,Паспорт!P36,H28)</f>
        <v>35.0525</v>
      </c>
      <c r="I29" s="16"/>
      <c r="J29" s="22"/>
      <c r="Z29"/>
    </row>
    <row r="30" spans="2:26" ht="15" customHeight="1">
      <c r="B30" s="11">
        <v>22</v>
      </c>
      <c r="C30" s="92">
        <v>2790</v>
      </c>
      <c r="D30" s="92">
        <v>23067</v>
      </c>
      <c r="E30" s="92">
        <v>29352</v>
      </c>
      <c r="F30" s="92">
        <v>1097</v>
      </c>
      <c r="G30" s="76">
        <v>56306</v>
      </c>
      <c r="H30" s="65">
        <f>IF(Паспорт!P37&gt;0,Паспорт!P37,H29)</f>
        <v>35.0525</v>
      </c>
      <c r="I30" s="16"/>
      <c r="J30" s="22"/>
      <c r="Z30"/>
    </row>
    <row r="31" spans="2:26" ht="15" customHeight="1">
      <c r="B31" s="11">
        <v>23</v>
      </c>
      <c r="C31" s="92">
        <v>2852</v>
      </c>
      <c r="D31" s="92">
        <v>23177</v>
      </c>
      <c r="E31" s="92">
        <v>30832</v>
      </c>
      <c r="F31" s="92">
        <v>1235</v>
      </c>
      <c r="G31" s="76">
        <v>58096</v>
      </c>
      <c r="H31" s="65">
        <f>IF(Паспорт!P38&gt;0,Паспорт!P38,H30)</f>
        <v>35.0525</v>
      </c>
      <c r="I31" s="16"/>
      <c r="J31" s="22"/>
      <c r="Z31"/>
    </row>
    <row r="32" spans="2:26" ht="15" customHeight="1">
      <c r="B32" s="11">
        <v>24</v>
      </c>
      <c r="C32" s="92">
        <v>2888</v>
      </c>
      <c r="D32" s="92">
        <v>24124</v>
      </c>
      <c r="E32" s="92">
        <v>29721</v>
      </c>
      <c r="F32" s="92">
        <v>1237</v>
      </c>
      <c r="G32" s="76">
        <v>57970</v>
      </c>
      <c r="H32" s="65">
        <f>IF(Паспорт!P39&gt;0,Паспорт!P39,H31)</f>
        <v>35.0323</v>
      </c>
      <c r="I32" s="16"/>
      <c r="J32" s="22"/>
      <c r="Z32"/>
    </row>
    <row r="33" spans="2:26" ht="15" customHeight="1">
      <c r="B33" s="11">
        <v>25</v>
      </c>
      <c r="C33" s="92">
        <v>3707</v>
      </c>
      <c r="D33" s="92">
        <v>24855</v>
      </c>
      <c r="E33" s="92">
        <v>29986</v>
      </c>
      <c r="F33" s="92">
        <v>1248</v>
      </c>
      <c r="G33" s="76">
        <v>59796</v>
      </c>
      <c r="H33" s="65">
        <f>IF(Паспорт!P40&gt;0,Паспорт!P40,H32)</f>
        <v>35.0188</v>
      </c>
      <c r="I33" s="16"/>
      <c r="J33" s="22"/>
      <c r="Z33"/>
    </row>
    <row r="34" spans="2:26" ht="15" customHeight="1">
      <c r="B34" s="11">
        <v>26</v>
      </c>
      <c r="C34" s="92">
        <v>3720</v>
      </c>
      <c r="D34" s="92">
        <v>25383</v>
      </c>
      <c r="E34" s="92">
        <v>31905</v>
      </c>
      <c r="F34" s="92">
        <v>1391</v>
      </c>
      <c r="G34" s="76">
        <v>62399</v>
      </c>
      <c r="H34" s="65">
        <f>IF(Паспорт!P41&gt;0,Паспорт!P41,H33)</f>
        <v>34.9968</v>
      </c>
      <c r="I34" s="16"/>
      <c r="J34" s="22"/>
      <c r="Z34"/>
    </row>
    <row r="35" spans="2:26" ht="15" customHeight="1">
      <c r="B35" s="11">
        <v>27</v>
      </c>
      <c r="C35" s="92">
        <v>4069</v>
      </c>
      <c r="D35" s="92">
        <v>23765</v>
      </c>
      <c r="E35" s="92">
        <v>32488</v>
      </c>
      <c r="F35" s="92">
        <v>1396</v>
      </c>
      <c r="G35" s="76">
        <v>61718</v>
      </c>
      <c r="H35" s="65">
        <f>IF(Паспорт!P42&gt;0,Паспорт!P42,H34)</f>
        <v>35.0061</v>
      </c>
      <c r="I35" s="16"/>
      <c r="J35" s="22"/>
      <c r="Z35"/>
    </row>
    <row r="36" spans="2:26" ht="15" customHeight="1">
      <c r="B36" s="11">
        <v>28</v>
      </c>
      <c r="C36" s="92">
        <v>4643</v>
      </c>
      <c r="D36" s="92">
        <v>23235</v>
      </c>
      <c r="E36" s="92">
        <v>32372</v>
      </c>
      <c r="F36" s="92">
        <v>1451</v>
      </c>
      <c r="G36" s="76">
        <v>61701</v>
      </c>
      <c r="H36" s="65">
        <f>IF(Паспорт!P43&gt;0,Паспорт!P43,H35)</f>
        <v>34.9714</v>
      </c>
      <c r="I36" s="16"/>
      <c r="J36" s="22"/>
      <c r="Z36"/>
    </row>
    <row r="37" spans="2:26" ht="15" customHeight="1">
      <c r="B37" s="11">
        <v>29</v>
      </c>
      <c r="C37" s="92">
        <v>4883</v>
      </c>
      <c r="D37" s="92">
        <v>25194</v>
      </c>
      <c r="E37" s="92">
        <v>34304</v>
      </c>
      <c r="F37" s="92">
        <v>1565</v>
      </c>
      <c r="G37" s="76">
        <v>65946</v>
      </c>
      <c r="H37" s="65">
        <f>IF(Паспорт!P44&gt;0,Паспорт!P44,H36)</f>
        <v>34.9714</v>
      </c>
      <c r="I37" s="16"/>
      <c r="J37" s="22"/>
      <c r="Z37"/>
    </row>
    <row r="38" spans="2:26" ht="15" customHeight="1">
      <c r="B38" s="11">
        <v>30</v>
      </c>
      <c r="C38" s="92">
        <v>4025</v>
      </c>
      <c r="D38" s="92">
        <v>21388</v>
      </c>
      <c r="E38" s="92">
        <v>32244</v>
      </c>
      <c r="F38" s="92">
        <v>1650</v>
      </c>
      <c r="G38" s="76">
        <v>59307</v>
      </c>
      <c r="H38" s="65">
        <f>IF(Паспорт!P45&gt;0,Паспорт!P45,H37)</f>
        <v>34.9714</v>
      </c>
      <c r="I38" s="16"/>
      <c r="J38" s="22"/>
      <c r="Z38"/>
    </row>
    <row r="39" spans="2:26" ht="15" customHeight="1" thickBot="1">
      <c r="B39" s="11">
        <v>31</v>
      </c>
      <c r="C39" s="92">
        <v>3750</v>
      </c>
      <c r="D39" s="92">
        <v>22635</v>
      </c>
      <c r="E39" s="92">
        <v>37646</v>
      </c>
      <c r="F39" s="92">
        <v>1615</v>
      </c>
      <c r="G39" s="84">
        <v>65646</v>
      </c>
      <c r="H39" s="65">
        <f>IF(Паспорт!P46&gt;0,Паспорт!P46,H38)</f>
        <v>35.2</v>
      </c>
      <c r="I39" s="16"/>
      <c r="J39" s="22"/>
      <c r="Z39"/>
    </row>
    <row r="40" spans="2:28" ht="23.25" customHeight="1" thickBot="1">
      <c r="B40" s="85" t="s">
        <v>31</v>
      </c>
      <c r="C40" s="86">
        <f>SUM(C9:C39)</f>
        <v>73727</v>
      </c>
      <c r="D40" s="86">
        <f>SUM(D9:D39)</f>
        <v>505510</v>
      </c>
      <c r="E40" s="86">
        <f>SUM(E9:E39)</f>
        <v>710173</v>
      </c>
      <c r="F40" s="86">
        <f>SUM(F9:F39)</f>
        <v>31435</v>
      </c>
      <c r="G40" s="87">
        <f>SUM(G9:G39)</f>
        <v>1320845</v>
      </c>
      <c r="H40" s="88">
        <f>SUMPRODUCT(H9:H39,G9:G39)/SUM(G9:G39)</f>
        <v>35.021382274528804</v>
      </c>
      <c r="I40" s="21"/>
      <c r="J40" s="123" t="s">
        <v>32</v>
      </c>
      <c r="K40" s="12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2:26" ht="14.25" customHeight="1">
      <c r="B41" s="42"/>
      <c r="C41" s="67"/>
      <c r="D41" s="68"/>
      <c r="E41" s="68"/>
      <c r="F41" s="6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17"/>
      <c r="Z41"/>
    </row>
    <row r="42" spans="2:27" ht="12.75">
      <c r="B42" s="6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42"/>
      <c r="AA42" s="42"/>
    </row>
    <row r="43" spans="1:8" ht="12.75">
      <c r="A43" s="56" t="s">
        <v>52</v>
      </c>
      <c r="B43" s="59"/>
      <c r="C43" s="57"/>
      <c r="D43" s="58"/>
      <c r="E43" s="58" t="s">
        <v>53</v>
      </c>
      <c r="F43" s="57"/>
      <c r="G43" s="59"/>
      <c r="H43" s="64" t="s">
        <v>64</v>
      </c>
    </row>
    <row r="44" spans="1:26" ht="14.25">
      <c r="A44" s="60" t="s">
        <v>49</v>
      </c>
      <c r="E44" s="61" t="s">
        <v>41</v>
      </c>
      <c r="F44" s="61" t="s">
        <v>0</v>
      </c>
      <c r="H44" s="6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9"/>
      <c r="Z44" s="43"/>
    </row>
    <row r="45" spans="1:26" ht="15">
      <c r="A45" s="56" t="s">
        <v>50</v>
      </c>
      <c r="B45" s="59"/>
      <c r="C45" s="7"/>
      <c r="D45" s="59"/>
      <c r="E45" s="58" t="s">
        <v>51</v>
      </c>
      <c r="F45" s="8"/>
      <c r="G45" s="59"/>
      <c r="H45" s="64" t="str">
        <f>H43</f>
        <v>" 02 "листопада     2016 р.</v>
      </c>
      <c r="I45" s="42"/>
      <c r="J45" s="42"/>
      <c r="K45" s="42"/>
      <c r="L45" s="42"/>
      <c r="M45" s="42"/>
      <c r="N45" s="42"/>
      <c r="O45" s="53"/>
      <c r="P45" s="54"/>
      <c r="Q45" s="54"/>
      <c r="R45" s="42"/>
      <c r="S45" s="42"/>
      <c r="T45" s="42"/>
      <c r="U45" s="42"/>
      <c r="V45" s="42"/>
      <c r="W45" s="42"/>
      <c r="X45" s="42"/>
      <c r="Y45" s="53"/>
      <c r="Z45" s="43"/>
    </row>
    <row r="46" spans="3:26" ht="18" customHeight="1">
      <c r="C46" s="1"/>
      <c r="E46" s="61" t="s">
        <v>41</v>
      </c>
      <c r="F46" s="61" t="s">
        <v>0</v>
      </c>
      <c r="G46" s="6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3"/>
    </row>
    <row r="47" spans="3:26" ht="12.75">
      <c r="C47" s="52"/>
      <c r="D47" s="5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53"/>
      <c r="P47" s="55"/>
      <c r="Q47" s="55"/>
      <c r="R47" s="42"/>
      <c r="S47" s="42"/>
      <c r="T47" s="42"/>
      <c r="U47" s="42"/>
      <c r="V47" s="42"/>
      <c r="W47" s="42"/>
      <c r="X47" s="42"/>
      <c r="Y47" s="53"/>
      <c r="Z47" s="43"/>
    </row>
  </sheetData>
  <sheetProtection/>
  <mergeCells count="14">
    <mergeCell ref="A1:H1"/>
    <mergeCell ref="A2:H2"/>
    <mergeCell ref="A4:H4"/>
    <mergeCell ref="J40:K40"/>
    <mergeCell ref="B5:B8"/>
    <mergeCell ref="C6:C8"/>
    <mergeCell ref="J9:K16"/>
    <mergeCell ref="E6:E8"/>
    <mergeCell ref="F6:F8"/>
    <mergeCell ref="G5:G8"/>
    <mergeCell ref="H5:H8"/>
    <mergeCell ref="C5:F5"/>
    <mergeCell ref="A3:H3"/>
    <mergeCell ref="D6:D8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2016-11-02T06:29:55Z</cp:lastPrinted>
  <dcterms:created xsi:type="dcterms:W3CDTF">2010-01-29T08:37:16Z</dcterms:created>
  <dcterms:modified xsi:type="dcterms:W3CDTF">2016-11-02T06:38:08Z</dcterms:modified>
  <cp:category/>
  <cp:version/>
  <cp:contentType/>
  <cp:contentStatus/>
</cp:coreProperties>
</file>