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805" windowHeight="1188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<sst xmlns="http://schemas.openxmlformats.org/spreadsheetml/2006/main" count="49" uniqueCount="46">
  <si>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</si>
  <si>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</si>
  <si>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</si>
  <si>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</si>
  <si>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</si>
  <si>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</si>
  <si>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</si>
  <si>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</si>
  <si>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</si>
  <si>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</si>
  <si>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</si>
  <si>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</si>
  <si>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</si>
  <si>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</si>
  <si>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</si>
  <si>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</si>
  <si>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</si>
  <si>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</si>
  <si>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</si>
  <si>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</si>
  <si>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</si>
  <si>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</si>
  <si>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</si>
  <si>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</si>
  <si>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</si>
  <si>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</si>
  <si>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</si>
  <si>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</si>
  <si>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</si>
  <si>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</si>
  <si>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</si>
  <si>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</si>
  <si>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</si>
  <si>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</si>
  <si>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</si>
  <si>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</si>
  <si>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</si>
  <si>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</si>
  <si>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</si>
  <si>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</si>
  <si>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</si>
  <si>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t xml:space="preserve">переданого  </t>
    </r>
    <r>
      <rPr>
        <b/>
        <sz val="10"/>
        <rFont val="Arial"/>
        <family val="2"/>
      </rPr>
      <t xml:space="preserve">ПАТ "УКРТРАНСГАЗ" філія УМГ "КИЇВТРАНСГАЗ" Лубенським ЛВУМГ </t>
    </r>
    <r>
      <rPr>
        <sz val="10"/>
        <rFont val="Arial"/>
        <family val="2"/>
      </rPr>
      <t xml:space="preserve">  та прийнятого    ДП</t>
    </r>
    <r>
      <rPr>
        <b/>
        <sz val="10"/>
        <rFont val="Arial"/>
        <family val="2"/>
      </rPr>
      <t xml:space="preserve"> "УКРАВТОГАЗ"</t>
    </r>
    <r>
      <rPr>
        <sz val="10"/>
        <rFont val="Arial"/>
        <family val="2"/>
      </rPr>
      <t xml:space="preserve"> РВУ "Київатогаз"   АГНКС м.Лубни</t>
    </r>
  </si>
  <si>
    <t>відсутні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</si>
  <si>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</si>
  <si>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01.10.2016 року_______ по _______31.10.2016  року </t>
    </r>
    <r>
      <rPr>
        <sz val="10"/>
        <rFont val="Arial"/>
        <family val="2"/>
      </rPr>
      <t>_______________________</t>
    </r>
  </si>
  <si>
    <t xml:space="preserve"> 31.10.2016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</si>
</sst>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7.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186" fontId="18" fillId="0" borderId="10" xfId="0" applyNumberFormat="1" applyFont="1" applyBorder="1" applyAlignment="1">
      <alignment horizontal="left" wrapText="1"/>
    </xf>
    <xf numFmtId="187" fontId="3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textRotation="90" wrapText="1"/>
    </xf>
    <xf numFmtId="185" fontId="17" fillId="0" borderId="13" xfId="0" applyNumberFormat="1" applyFont="1" applyBorder="1" applyAlignment="1">
      <alignment horizontal="center" vertical="center" wrapText="1"/>
    </xf>
    <xf numFmtId="185" fontId="17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3" fillId="0" borderId="15" xfId="0" applyFont="1" applyBorder="1" applyAlignment="1">
      <alignment horizontal="center" textRotation="90" wrapText="1"/>
    </xf>
    <xf numFmtId="0" fontId="13" fillId="0" borderId="16" xfId="0" applyFont="1" applyBorder="1" applyAlignment="1">
      <alignment horizontal="center" textRotation="90" wrapText="1"/>
    </xf>
    <xf numFmtId="0" fontId="13" fillId="0" borderId="17" xfId="0" applyFont="1" applyBorder="1" applyAlignment="1">
      <alignment horizontal="center" textRotation="90" wrapText="1"/>
    </xf>
    <xf numFmtId="0" fontId="13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6" fillId="0" borderId="18" xfId="0" applyFont="1" applyBorder="1" applyAlignment="1">
      <alignment textRotation="90" wrapText="1"/>
    </xf>
    <xf numFmtId="0" fontId="6" fillId="0" borderId="19" xfId="0" applyFont="1" applyBorder="1" applyAlignment="1">
      <alignment textRotation="90" wrapText="1"/>
    </xf>
    <xf numFmtId="0" fontId="0" fillId="0" borderId="20" xfId="0" applyBorder="1" applyAlignment="1">
      <alignment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89.433</v>
          </cell>
          <cell r="C80">
            <v>5.048</v>
          </cell>
          <cell r="D80">
            <v>1.093</v>
          </cell>
          <cell r="E80">
            <v>0.182</v>
          </cell>
          <cell r="F80">
            <v>0.119</v>
          </cell>
          <cell r="G80">
            <v>0.04</v>
          </cell>
          <cell r="H80">
            <v>0.05</v>
          </cell>
          <cell r="I80">
            <v>0.004</v>
          </cell>
          <cell r="J80">
            <v>0.068</v>
          </cell>
          <cell r="K80">
            <v>1.623</v>
          </cell>
          <cell r="L80">
            <v>2.334</v>
          </cell>
          <cell r="M80">
            <v>0.006</v>
          </cell>
        </row>
        <row r="84">
          <cell r="M84">
            <v>0.7555</v>
          </cell>
        </row>
        <row r="85">
          <cell r="M85">
            <v>34.41</v>
          </cell>
          <cell r="N85">
            <v>8218</v>
          </cell>
        </row>
        <row r="86">
          <cell r="M86">
            <v>38.11</v>
          </cell>
          <cell r="N86">
            <v>9102</v>
          </cell>
        </row>
        <row r="88">
          <cell r="M88">
            <v>48.13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80">
          <cell r="B80">
            <v>89.367</v>
          </cell>
          <cell r="C80">
            <v>5.127</v>
          </cell>
          <cell r="D80">
            <v>1.116</v>
          </cell>
          <cell r="E80">
            <v>0.193</v>
          </cell>
          <cell r="F80">
            <v>0.125</v>
          </cell>
          <cell r="G80">
            <v>0.042</v>
          </cell>
          <cell r="H80">
            <v>0.052</v>
          </cell>
          <cell r="I80">
            <v>0.004</v>
          </cell>
          <cell r="J80">
            <v>0.071</v>
          </cell>
          <cell r="K80">
            <v>1.421</v>
          </cell>
          <cell r="L80">
            <v>2.479</v>
          </cell>
          <cell r="M80">
            <v>0.003</v>
          </cell>
        </row>
        <row r="84">
          <cell r="M84">
            <v>0.7573</v>
          </cell>
        </row>
        <row r="85">
          <cell r="M85">
            <v>34.48</v>
          </cell>
          <cell r="N85">
            <v>8235</v>
          </cell>
        </row>
        <row r="86">
          <cell r="M86">
            <v>38.19</v>
          </cell>
          <cell r="N86">
            <v>9121</v>
          </cell>
        </row>
        <row r="88">
          <cell r="M88">
            <v>48.16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89.43</v>
          </cell>
          <cell r="C80">
            <v>5.095</v>
          </cell>
          <cell r="D80">
            <v>1.05</v>
          </cell>
          <cell r="E80">
            <v>0.178</v>
          </cell>
          <cell r="F80">
            <v>0.118</v>
          </cell>
          <cell r="G80">
            <v>0.04</v>
          </cell>
          <cell r="H80">
            <v>0.049</v>
          </cell>
          <cell r="I80">
            <v>0.004</v>
          </cell>
          <cell r="J80">
            <v>0.075</v>
          </cell>
          <cell r="K80">
            <v>1.481</v>
          </cell>
          <cell r="L80">
            <v>2.476</v>
          </cell>
          <cell r="M80">
            <v>0.004</v>
          </cell>
        </row>
        <row r="84">
          <cell r="M84">
            <v>0.7562</v>
          </cell>
        </row>
        <row r="85">
          <cell r="M85">
            <v>34.4</v>
          </cell>
          <cell r="N85">
            <v>8216</v>
          </cell>
        </row>
        <row r="86">
          <cell r="M86">
            <v>38.1</v>
          </cell>
          <cell r="N86">
            <v>9100</v>
          </cell>
        </row>
        <row r="88">
          <cell r="M88">
            <v>48.09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80">
          <cell r="B80">
            <v>89.282</v>
          </cell>
          <cell r="C80">
            <v>5.116</v>
          </cell>
          <cell r="D80">
            <v>1.025</v>
          </cell>
          <cell r="E80">
            <v>0.167</v>
          </cell>
          <cell r="F80">
            <v>0.113</v>
          </cell>
          <cell r="G80">
            <v>0.035</v>
          </cell>
          <cell r="H80">
            <v>0.046</v>
          </cell>
          <cell r="I80">
            <v>0.004</v>
          </cell>
          <cell r="J80">
            <v>0.062</v>
          </cell>
          <cell r="K80">
            <v>1.397</v>
          </cell>
          <cell r="L80">
            <v>2.748</v>
          </cell>
          <cell r="M80">
            <v>0.005</v>
          </cell>
        </row>
        <row r="84">
          <cell r="M84">
            <v>0.758</v>
          </cell>
        </row>
        <row r="85">
          <cell r="M85">
            <v>34.29</v>
          </cell>
          <cell r="N85">
            <v>8191</v>
          </cell>
        </row>
        <row r="86">
          <cell r="M86">
            <v>37.99</v>
          </cell>
          <cell r="N86">
            <v>9072</v>
          </cell>
        </row>
        <row r="88">
          <cell r="M88">
            <v>47.89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U7">
      <selection activeCell="X19" sqref="X1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3" width="7.75390625" style="0" customWidth="1"/>
    <col min="24" max="24" width="6.25390625" style="0" customWidth="1"/>
    <col min="25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3"/>
      <c r="X2" s="64"/>
      <c r="Y2" s="64"/>
      <c r="Z2" s="64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69" t="s">
        <v>29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70"/>
    </row>
    <row r="7" spans="2:28" ht="33" customHeight="1">
      <c r="B7" s="65" t="s">
        <v>41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4"/>
      <c r="AB7" s="4"/>
    </row>
    <row r="8" spans="2:28" ht="18" customHeight="1">
      <c r="B8" s="67" t="s">
        <v>44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4"/>
      <c r="AB8" s="4"/>
    </row>
    <row r="9" spans="2:30" ht="32.25" customHeight="1">
      <c r="B9" s="46" t="s">
        <v>11</v>
      </c>
      <c r="C9" s="59" t="s">
        <v>30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2" t="s">
        <v>31</v>
      </c>
      <c r="P9" s="53"/>
      <c r="Q9" s="53"/>
      <c r="R9" s="54"/>
      <c r="S9" s="54"/>
      <c r="T9" s="55"/>
      <c r="U9" s="39" t="s">
        <v>27</v>
      </c>
      <c r="V9" s="42" t="s">
        <v>28</v>
      </c>
      <c r="W9" s="33" t="s">
        <v>24</v>
      </c>
      <c r="X9" s="33" t="s">
        <v>25</v>
      </c>
      <c r="Y9" s="33" t="s">
        <v>26</v>
      </c>
      <c r="Z9" s="62" t="s">
        <v>37</v>
      </c>
      <c r="AA9" s="4"/>
      <c r="AC9" s="7"/>
      <c r="AD9"/>
    </row>
    <row r="10" spans="2:30" ht="48.75" customHeight="1">
      <c r="B10" s="47"/>
      <c r="C10" s="45" t="s">
        <v>12</v>
      </c>
      <c r="D10" s="45" t="s">
        <v>13</v>
      </c>
      <c r="E10" s="45" t="s">
        <v>14</v>
      </c>
      <c r="F10" s="45" t="s">
        <v>15</v>
      </c>
      <c r="G10" s="45" t="s">
        <v>16</v>
      </c>
      <c r="H10" s="45" t="s">
        <v>17</v>
      </c>
      <c r="I10" s="45" t="s">
        <v>18</v>
      </c>
      <c r="J10" s="45" t="s">
        <v>19</v>
      </c>
      <c r="K10" s="45" t="s">
        <v>20</v>
      </c>
      <c r="L10" s="45" t="s">
        <v>21</v>
      </c>
      <c r="M10" s="49" t="s">
        <v>22</v>
      </c>
      <c r="N10" s="49" t="s">
        <v>23</v>
      </c>
      <c r="O10" s="49" t="s">
        <v>5</v>
      </c>
      <c r="P10" s="56" t="s">
        <v>6</v>
      </c>
      <c r="Q10" s="49" t="s">
        <v>8</v>
      </c>
      <c r="R10" s="49" t="s">
        <v>7</v>
      </c>
      <c r="S10" s="49" t="s">
        <v>9</v>
      </c>
      <c r="T10" s="49" t="s">
        <v>10</v>
      </c>
      <c r="U10" s="40"/>
      <c r="V10" s="43"/>
      <c r="W10" s="33"/>
      <c r="X10" s="33"/>
      <c r="Y10" s="33"/>
      <c r="Z10" s="62"/>
      <c r="AA10" s="4"/>
      <c r="AC10" s="7"/>
      <c r="AD10"/>
    </row>
    <row r="11" spans="2:30" ht="15.75" customHeight="1">
      <c r="B11" s="47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3"/>
      <c r="N11" s="43"/>
      <c r="O11" s="43"/>
      <c r="P11" s="57"/>
      <c r="Q11" s="50"/>
      <c r="R11" s="43"/>
      <c r="S11" s="43"/>
      <c r="T11" s="43"/>
      <c r="U11" s="40"/>
      <c r="V11" s="43"/>
      <c r="W11" s="33"/>
      <c r="X11" s="33"/>
      <c r="Y11" s="33"/>
      <c r="Z11" s="62"/>
      <c r="AA11" s="4"/>
      <c r="AC11" s="7"/>
      <c r="AD11"/>
    </row>
    <row r="12" spans="2:30" ht="21" customHeight="1">
      <c r="B12" s="48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4"/>
      <c r="N12" s="44"/>
      <c r="O12" s="44"/>
      <c r="P12" s="58"/>
      <c r="Q12" s="51"/>
      <c r="R12" s="44"/>
      <c r="S12" s="44"/>
      <c r="T12" s="44"/>
      <c r="U12" s="41"/>
      <c r="V12" s="44"/>
      <c r="W12" s="33"/>
      <c r="X12" s="33"/>
      <c r="Y12" s="33"/>
      <c r="Z12" s="62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5"/>
      <c r="R13" s="26"/>
      <c r="S13" s="11"/>
      <c r="T13" s="26"/>
      <c r="U13" s="11"/>
      <c r="V13" s="11"/>
      <c r="W13" s="18"/>
      <c r="X13" s="11"/>
      <c r="Y13" s="11"/>
      <c r="Z13" s="11">
        <v>0.492</v>
      </c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5"/>
      <c r="R14" s="26"/>
      <c r="S14" s="11"/>
      <c r="T14" s="26"/>
      <c r="U14" s="11"/>
      <c r="V14" s="11"/>
      <c r="W14" s="21"/>
      <c r="X14" s="11"/>
      <c r="Y14" s="11"/>
      <c r="Z14" s="11">
        <v>0.245</v>
      </c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>
        <f>'[1]Лист1'!$B$80</f>
        <v>89.433</v>
      </c>
      <c r="D15" s="17">
        <f>'[1]Лист1'!$C$80</f>
        <v>5.048</v>
      </c>
      <c r="E15" s="17">
        <f>'[1]Лист1'!$D$80</f>
        <v>1.093</v>
      </c>
      <c r="F15" s="17">
        <f>'[1]Лист1'!$F$80</f>
        <v>0.119</v>
      </c>
      <c r="G15" s="17">
        <f>'[1]Лист1'!$E$80</f>
        <v>0.182</v>
      </c>
      <c r="H15" s="17">
        <f>'[1]Лист1'!$I$80</f>
        <v>0.004</v>
      </c>
      <c r="I15" s="17">
        <f>'[1]Лист1'!$H$80</f>
        <v>0.05</v>
      </c>
      <c r="J15" s="17">
        <f>'[1]Лист1'!$G$80</f>
        <v>0.04</v>
      </c>
      <c r="K15" s="17">
        <f>'[1]Лист1'!$J$80</f>
        <v>0.068</v>
      </c>
      <c r="L15" s="17">
        <f>'[1]Лист1'!$M$80</f>
        <v>0.006</v>
      </c>
      <c r="M15" s="17">
        <f>'[1]Лист1'!$K$80</f>
        <v>1.623</v>
      </c>
      <c r="N15" s="17">
        <f>'[1]Лист1'!$L$80</f>
        <v>2.334</v>
      </c>
      <c r="O15" s="17">
        <f>'[1]Лист1'!$M$84</f>
        <v>0.7555</v>
      </c>
      <c r="P15" s="26">
        <f>'[1]Лист1'!$M$85</f>
        <v>34.41</v>
      </c>
      <c r="Q15" s="25">
        <f>'[1]Лист1'!$N$85</f>
        <v>8218</v>
      </c>
      <c r="R15" s="26">
        <f>'[1]Лист1'!$M$86</f>
        <v>38.11</v>
      </c>
      <c r="S15" s="11">
        <f>'[1]Лист1'!$N$86</f>
        <v>9102</v>
      </c>
      <c r="T15" s="26">
        <f>'[1]Лист1'!$M$88</f>
        <v>48.13</v>
      </c>
      <c r="U15" s="11">
        <v>-11.5</v>
      </c>
      <c r="V15" s="11">
        <v>-11.2</v>
      </c>
      <c r="W15" s="18"/>
      <c r="X15" s="11"/>
      <c r="Y15" s="11"/>
      <c r="Z15" s="11">
        <v>0.97</v>
      </c>
      <c r="AB15" s="14">
        <f t="shared" si="0"/>
        <v>100.00000000000003</v>
      </c>
      <c r="AC15" s="15" t="str">
        <f>IF(AB15=100,"ОК"," ")</f>
        <v>ОК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5"/>
      <c r="R16" s="26"/>
      <c r="S16" s="11"/>
      <c r="T16" s="26"/>
      <c r="U16" s="11"/>
      <c r="V16" s="11"/>
      <c r="W16" s="20" t="s">
        <v>42</v>
      </c>
      <c r="X16" s="11" t="s">
        <v>43</v>
      </c>
      <c r="Y16" s="11">
        <v>0.3</v>
      </c>
      <c r="Z16" s="11">
        <v>1.021</v>
      </c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5"/>
      <c r="R17" s="26"/>
      <c r="S17" s="11"/>
      <c r="T17" s="26"/>
      <c r="U17" s="11"/>
      <c r="V17" s="11"/>
      <c r="W17" s="20"/>
      <c r="X17" s="11"/>
      <c r="Y17" s="11"/>
      <c r="Z17" s="11">
        <v>0.813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5"/>
      <c r="R18" s="26"/>
      <c r="S18" s="11"/>
      <c r="T18" s="26"/>
      <c r="U18" s="11"/>
      <c r="V18" s="11"/>
      <c r="W18" s="20"/>
      <c r="X18" s="11"/>
      <c r="Y18" s="11"/>
      <c r="Z18" s="11">
        <v>1.106</v>
      </c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5"/>
      <c r="R19" s="26"/>
      <c r="S19" s="11"/>
      <c r="T19" s="26"/>
      <c r="U19" s="11"/>
      <c r="V19" s="11"/>
      <c r="W19" s="20"/>
      <c r="X19" s="11"/>
      <c r="Y19" s="11"/>
      <c r="Z19" s="11">
        <v>1.042</v>
      </c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5"/>
      <c r="R20" s="26"/>
      <c r="S20" s="11"/>
      <c r="T20" s="26"/>
      <c r="U20" s="11"/>
      <c r="V20" s="11"/>
      <c r="W20" s="20"/>
      <c r="X20" s="11"/>
      <c r="Y20" s="11"/>
      <c r="Z20" s="11">
        <v>0.417</v>
      </c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5"/>
      <c r="R21" s="26"/>
      <c r="S21" s="11"/>
      <c r="T21" s="26"/>
      <c r="U21" s="11"/>
      <c r="V21" s="11"/>
      <c r="W21" s="18"/>
      <c r="X21" s="11"/>
      <c r="Y21" s="11"/>
      <c r="Z21" s="11">
        <v>0.52</v>
      </c>
      <c r="AB21" s="14">
        <f t="shared" si="0"/>
        <v>0</v>
      </c>
      <c r="AC21" s="15"/>
    </row>
    <row r="22" spans="2:29" s="13" customFormat="1" ht="12.75">
      <c r="B22" s="9">
        <v>10</v>
      </c>
      <c r="C22" s="17">
        <f>'[2]Лист1'!$B$80</f>
        <v>89.367</v>
      </c>
      <c r="D22" s="17">
        <f>'[2]Лист1'!$C$80</f>
        <v>5.127</v>
      </c>
      <c r="E22" s="17">
        <f>'[2]Лист1'!$D$80</f>
        <v>1.116</v>
      </c>
      <c r="F22" s="17">
        <f>'[2]Лист1'!$F$80</f>
        <v>0.125</v>
      </c>
      <c r="G22" s="17">
        <f>'[2]Лист1'!$E$80</f>
        <v>0.193</v>
      </c>
      <c r="H22" s="17">
        <f>'[2]Лист1'!$I$80</f>
        <v>0.004</v>
      </c>
      <c r="I22" s="17">
        <f>'[2]Лист1'!$H$80</f>
        <v>0.052</v>
      </c>
      <c r="J22" s="17">
        <f>'[2]Лист1'!$G$80</f>
        <v>0.042</v>
      </c>
      <c r="K22" s="17">
        <f>'[2]Лист1'!$J$80</f>
        <v>0.071</v>
      </c>
      <c r="L22" s="17">
        <f>'[2]Лист1'!$M$80</f>
        <v>0.003</v>
      </c>
      <c r="M22" s="17">
        <f>'[2]Лист1'!$K$80</f>
        <v>1.421</v>
      </c>
      <c r="N22" s="17">
        <f>'[2]Лист1'!$L$80</f>
        <v>2.479</v>
      </c>
      <c r="O22" s="17">
        <f>'[2]Лист1'!$M$84</f>
        <v>0.7573</v>
      </c>
      <c r="P22" s="26">
        <f>'[2]Лист1'!$M$85</f>
        <v>34.48</v>
      </c>
      <c r="Q22" s="25">
        <f>'[2]Лист1'!$N$85</f>
        <v>8235</v>
      </c>
      <c r="R22" s="26">
        <f>'[2]Лист1'!$M$86</f>
        <v>38.19</v>
      </c>
      <c r="S22" s="11">
        <f>'[2]Лист1'!$N$86</f>
        <v>9121</v>
      </c>
      <c r="T22" s="26">
        <f>'[2]Лист1'!$M$88</f>
        <v>48.16</v>
      </c>
      <c r="U22" s="11"/>
      <c r="V22" s="11"/>
      <c r="W22" s="20"/>
      <c r="X22" s="11"/>
      <c r="Y22" s="11"/>
      <c r="Z22" s="11">
        <v>0.826</v>
      </c>
      <c r="AB22" s="14">
        <f t="shared" si="0"/>
        <v>100.00000000000001</v>
      </c>
      <c r="AC22" s="15"/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5"/>
      <c r="R23" s="26"/>
      <c r="S23" s="11"/>
      <c r="T23" s="26"/>
      <c r="U23" s="11">
        <v>-12.4</v>
      </c>
      <c r="V23" s="11">
        <v>-11.5</v>
      </c>
      <c r="W23" s="18"/>
      <c r="X23" s="11"/>
      <c r="Y23" s="11"/>
      <c r="Z23" s="11">
        <v>0.826</v>
      </c>
      <c r="AB23" s="14">
        <f t="shared" si="0"/>
        <v>0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5"/>
      <c r="R24" s="26"/>
      <c r="S24" s="11"/>
      <c r="T24" s="26"/>
      <c r="U24" s="11"/>
      <c r="V24" s="11"/>
      <c r="W24" s="20"/>
      <c r="X24" s="11"/>
      <c r="Y24" s="11"/>
      <c r="Z24" s="11">
        <v>1.023</v>
      </c>
      <c r="AB24" s="14">
        <f t="shared" si="0"/>
        <v>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6"/>
      <c r="Q25" s="25"/>
      <c r="R25" s="26"/>
      <c r="S25" s="11"/>
      <c r="T25" s="26"/>
      <c r="U25" s="11"/>
      <c r="V25" s="11"/>
      <c r="W25" s="18"/>
      <c r="X25" s="11"/>
      <c r="Y25" s="11"/>
      <c r="Z25" s="11">
        <v>0.246</v>
      </c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6"/>
      <c r="Q26" s="25"/>
      <c r="R26" s="26"/>
      <c r="S26" s="11"/>
      <c r="T26" s="26"/>
      <c r="U26" s="11"/>
      <c r="V26" s="11"/>
      <c r="W26" s="20"/>
      <c r="X26" s="11"/>
      <c r="Y26" s="11"/>
      <c r="Z26" s="11">
        <v>0.339</v>
      </c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6"/>
      <c r="Q27" s="25"/>
      <c r="R27" s="26"/>
      <c r="S27" s="11"/>
      <c r="T27" s="26"/>
      <c r="U27" s="11"/>
      <c r="V27" s="11"/>
      <c r="W27" s="20"/>
      <c r="X27" s="11"/>
      <c r="Y27" s="11"/>
      <c r="Z27" s="17">
        <v>0.412</v>
      </c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6"/>
      <c r="Q28" s="25"/>
      <c r="R28" s="26"/>
      <c r="S28" s="11"/>
      <c r="T28" s="26"/>
      <c r="U28" s="11"/>
      <c r="V28" s="11"/>
      <c r="W28" s="12"/>
      <c r="X28" s="11"/>
      <c r="Y28" s="11"/>
      <c r="Z28" s="17">
        <v>0.35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>
        <f>'[3]Лист1'!$B$80</f>
        <v>89.43</v>
      </c>
      <c r="D29" s="17">
        <f>'[3]Лист1'!$C$80</f>
        <v>5.095</v>
      </c>
      <c r="E29" s="17">
        <f>'[3]Лист1'!$D$80</f>
        <v>1.05</v>
      </c>
      <c r="F29" s="17">
        <f>'[3]Лист1'!$F$80</f>
        <v>0.118</v>
      </c>
      <c r="G29" s="17">
        <f>'[3]Лист1'!$E$80</f>
        <v>0.178</v>
      </c>
      <c r="H29" s="17">
        <f>'[3]Лист1'!$I$80</f>
        <v>0.004</v>
      </c>
      <c r="I29" s="17">
        <f>'[3]Лист1'!$H$80</f>
        <v>0.049</v>
      </c>
      <c r="J29" s="17">
        <f>'[3]Лист1'!$G$80</f>
        <v>0.04</v>
      </c>
      <c r="K29" s="17">
        <f>'[3]Лист1'!$J$80</f>
        <v>0.075</v>
      </c>
      <c r="L29" s="17">
        <f>'[3]Лист1'!$M$80</f>
        <v>0.004</v>
      </c>
      <c r="M29" s="17">
        <f>'[3]Лист1'!$K$80</f>
        <v>1.481</v>
      </c>
      <c r="N29" s="17">
        <f>'[3]Лист1'!$L$80</f>
        <v>2.476</v>
      </c>
      <c r="O29" s="17">
        <f>'[3]Лист1'!$M$84</f>
        <v>0.7562</v>
      </c>
      <c r="P29" s="26">
        <f>'[3]Лист1'!$M$85</f>
        <v>34.4</v>
      </c>
      <c r="Q29" s="25">
        <f>'[3]Лист1'!$N$85</f>
        <v>8216</v>
      </c>
      <c r="R29" s="26">
        <f>'[3]Лист1'!$M$86</f>
        <v>38.1</v>
      </c>
      <c r="S29" s="11">
        <f>'[3]Лист1'!$N$86</f>
        <v>9100</v>
      </c>
      <c r="T29" s="26">
        <f>'[3]Лист1'!$M$88</f>
        <v>48.09</v>
      </c>
      <c r="U29" s="11">
        <v>-12.8</v>
      </c>
      <c r="V29" s="11">
        <v>-13.3</v>
      </c>
      <c r="W29" s="12"/>
      <c r="X29" s="11"/>
      <c r="Y29" s="11"/>
      <c r="Z29" s="17">
        <v>0.831</v>
      </c>
      <c r="AB29" s="14">
        <f t="shared" si="0"/>
        <v>100.00000000000001</v>
      </c>
      <c r="AC29" s="15" t="str">
        <f>IF(AB29=100,"ОК"," ")</f>
        <v>ОК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6"/>
      <c r="Q30" s="25"/>
      <c r="R30" s="26"/>
      <c r="S30" s="11"/>
      <c r="T30" s="26"/>
      <c r="U30" s="11"/>
      <c r="V30" s="11"/>
      <c r="W30" s="12"/>
      <c r="X30" s="11"/>
      <c r="Y30" s="11"/>
      <c r="Z30" s="17">
        <v>1.017</v>
      </c>
      <c r="AB30" s="14">
        <f t="shared" si="0"/>
        <v>0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6"/>
      <c r="Q31" s="25"/>
      <c r="R31" s="26"/>
      <c r="S31" s="11"/>
      <c r="T31" s="26"/>
      <c r="U31" s="11"/>
      <c r="V31" s="11"/>
      <c r="W31" s="12"/>
      <c r="X31" s="11"/>
      <c r="Y31" s="11"/>
      <c r="Z31" s="17">
        <v>0.967</v>
      </c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6"/>
      <c r="Q32" s="17"/>
      <c r="R32" s="26"/>
      <c r="S32" s="11"/>
      <c r="T32" s="26"/>
      <c r="U32" s="11"/>
      <c r="V32" s="11"/>
      <c r="W32" s="20"/>
      <c r="X32" s="11"/>
      <c r="Y32" s="11"/>
      <c r="Z32" s="17">
        <v>1.122</v>
      </c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6"/>
      <c r="Q33" s="17"/>
      <c r="R33" s="26"/>
      <c r="S33" s="11"/>
      <c r="T33" s="26"/>
      <c r="U33" s="11"/>
      <c r="V33" s="11"/>
      <c r="W33" s="20"/>
      <c r="X33" s="11"/>
      <c r="Y33" s="11"/>
      <c r="Z33" s="17">
        <v>0.683</v>
      </c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6"/>
      <c r="Q34" s="25"/>
      <c r="R34" s="26"/>
      <c r="S34" s="11"/>
      <c r="T34" s="26"/>
      <c r="U34" s="11"/>
      <c r="V34" s="11"/>
      <c r="W34" s="18"/>
      <c r="X34" s="11"/>
      <c r="Y34" s="11"/>
      <c r="Z34" s="17">
        <v>0.322</v>
      </c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6"/>
      <c r="Q35" s="17"/>
      <c r="R35" s="10"/>
      <c r="S35" s="11"/>
      <c r="T35" s="26"/>
      <c r="U35" s="11"/>
      <c r="V35" s="11"/>
      <c r="W35" s="20"/>
      <c r="X35" s="11"/>
      <c r="Y35" s="11"/>
      <c r="Z35" s="17">
        <v>0.483</v>
      </c>
      <c r="AB35" s="14">
        <f t="shared" si="0"/>
        <v>0</v>
      </c>
      <c r="AC35" s="15"/>
    </row>
    <row r="36" spans="2:29" s="13" customFormat="1" ht="12.75">
      <c r="B36" s="16">
        <v>24</v>
      </c>
      <c r="C36" s="17">
        <f>'[4]Лист1'!$B$80</f>
        <v>89.282</v>
      </c>
      <c r="D36" s="17">
        <f>'[4]Лист1'!$C$80</f>
        <v>5.116</v>
      </c>
      <c r="E36" s="17">
        <f>'[4]Лист1'!$D$80</f>
        <v>1.025</v>
      </c>
      <c r="F36" s="17">
        <f>'[4]Лист1'!$F$80</f>
        <v>0.113</v>
      </c>
      <c r="G36" s="17">
        <f>'[4]Лист1'!$E$80</f>
        <v>0.167</v>
      </c>
      <c r="H36" s="17">
        <f>'[4]Лист1'!$I$80</f>
        <v>0.004</v>
      </c>
      <c r="I36" s="17">
        <f>'[4]Лист1'!$H$80</f>
        <v>0.046</v>
      </c>
      <c r="J36" s="17">
        <f>'[4]Лист1'!$G$80</f>
        <v>0.035</v>
      </c>
      <c r="K36" s="17">
        <f>'[4]Лист1'!$J$80</f>
        <v>0.062</v>
      </c>
      <c r="L36" s="17">
        <f>'[4]Лист1'!$M$80</f>
        <v>0.005</v>
      </c>
      <c r="M36" s="17">
        <f>'[4]Лист1'!$K$80</f>
        <v>1.397</v>
      </c>
      <c r="N36" s="17">
        <f>'[4]Лист1'!$L$80</f>
        <v>2.748</v>
      </c>
      <c r="O36" s="17">
        <f>'[4]Лист1'!$M$84</f>
        <v>0.758</v>
      </c>
      <c r="P36" s="26">
        <f>'[4]Лист1'!$M$85</f>
        <v>34.29</v>
      </c>
      <c r="Q36" s="25">
        <f>'[4]Лист1'!$N$85</f>
        <v>8191</v>
      </c>
      <c r="R36" s="26">
        <f>'[4]Лист1'!$M$86</f>
        <v>37.99</v>
      </c>
      <c r="S36" s="11">
        <f>'[4]Лист1'!$N$86</f>
        <v>9072</v>
      </c>
      <c r="T36" s="26">
        <f>'[4]Лист1'!$M$88</f>
        <v>47.89</v>
      </c>
      <c r="U36" s="11">
        <v>-11.9</v>
      </c>
      <c r="V36" s="11">
        <v>-15.3</v>
      </c>
      <c r="W36" s="18"/>
      <c r="X36" s="11"/>
      <c r="Y36" s="11"/>
      <c r="Z36" s="11">
        <v>0.792</v>
      </c>
      <c r="AB36" s="14">
        <f t="shared" si="0"/>
        <v>100.00000000000001</v>
      </c>
      <c r="AC36" s="15" t="str">
        <f>IF(AB36=100,"ОК"," ")</f>
        <v>ОК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6"/>
      <c r="Q37" s="17"/>
      <c r="R37" s="10"/>
      <c r="S37" s="11"/>
      <c r="T37" s="26"/>
      <c r="U37" s="11"/>
      <c r="V37" s="11"/>
      <c r="W37" s="20"/>
      <c r="X37" s="11"/>
      <c r="Y37" s="11"/>
      <c r="Z37" s="11">
        <v>0.904</v>
      </c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6"/>
      <c r="Q38" s="25"/>
      <c r="R38" s="26"/>
      <c r="S38" s="11"/>
      <c r="T38" s="26"/>
      <c r="U38" s="11"/>
      <c r="V38" s="11"/>
      <c r="W38" s="20"/>
      <c r="X38" s="11"/>
      <c r="Y38" s="11"/>
      <c r="Z38" s="17">
        <v>0.897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6"/>
      <c r="Q39" s="17"/>
      <c r="R39" s="10"/>
      <c r="S39" s="11"/>
      <c r="T39" s="26"/>
      <c r="U39" s="11"/>
      <c r="V39" s="11"/>
      <c r="W39" s="20"/>
      <c r="X39" s="12"/>
      <c r="Y39" s="12"/>
      <c r="Z39" s="12">
        <v>1.016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6"/>
      <c r="Q40" s="17"/>
      <c r="R40" s="10"/>
      <c r="S40" s="11"/>
      <c r="T40" s="26"/>
      <c r="U40" s="11"/>
      <c r="V40" s="11"/>
      <c r="W40" s="20"/>
      <c r="X40" s="12"/>
      <c r="Y40" s="12"/>
      <c r="Z40" s="17">
        <v>0.857</v>
      </c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6"/>
      <c r="Q41" s="25"/>
      <c r="R41" s="26"/>
      <c r="S41" s="11"/>
      <c r="T41" s="26"/>
      <c r="U41" s="11"/>
      <c r="V41" s="11"/>
      <c r="W41" s="18"/>
      <c r="X41" s="12"/>
      <c r="Y41" s="12"/>
      <c r="Z41" s="17">
        <v>0.334</v>
      </c>
      <c r="AB41" s="14">
        <f t="shared" si="0"/>
        <v>0</v>
      </c>
      <c r="AC41" s="15"/>
    </row>
    <row r="42" spans="2:29" s="13" customFormat="1" ht="12" customHeight="1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6"/>
      <c r="Q42" s="17"/>
      <c r="R42" s="10"/>
      <c r="S42" s="11"/>
      <c r="T42" s="26"/>
      <c r="U42" s="11"/>
      <c r="V42" s="11"/>
      <c r="W42" s="20"/>
      <c r="X42" s="12"/>
      <c r="Y42" s="12"/>
      <c r="Z42" s="32">
        <v>0.295</v>
      </c>
      <c r="AB42" s="14">
        <f t="shared" si="0"/>
        <v>0</v>
      </c>
      <c r="AC42" s="15" t="str">
        <f>IF(AB42=100,"ОК"," ")</f>
        <v> </v>
      </c>
    </row>
    <row r="43" spans="2:29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6"/>
      <c r="Q43" s="17"/>
      <c r="R43" s="10"/>
      <c r="S43" s="11"/>
      <c r="T43" s="26"/>
      <c r="U43" s="11"/>
      <c r="V43" s="11"/>
      <c r="W43" s="20"/>
      <c r="X43" s="12"/>
      <c r="Y43" s="12"/>
      <c r="Z43" s="32">
        <v>0.706</v>
      </c>
      <c r="AB43" s="14">
        <f>SUM(C43:N43)</f>
        <v>0</v>
      </c>
      <c r="AC43" s="15" t="str">
        <f>IF(AB43=100,"ОК"," ")</f>
        <v> </v>
      </c>
    </row>
    <row r="44" spans="2:30" ht="12.75" customHeight="1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4" t="s">
        <v>38</v>
      </c>
      <c r="T44" s="34"/>
      <c r="U44" s="34"/>
      <c r="V44" s="34"/>
      <c r="W44" s="34"/>
      <c r="X44" s="34"/>
      <c r="Y44" s="35"/>
      <c r="Z44" s="31">
        <f>SUM(Z13:Z43)</f>
        <v>21.873999999999995</v>
      </c>
      <c r="AB44" s="5"/>
      <c r="AC44" s="6"/>
      <c r="AD44"/>
    </row>
    <row r="45" spans="3:25" ht="12.75"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27"/>
    </row>
    <row r="46" spans="3:25" ht="12.7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9"/>
      <c r="R46" s="19"/>
      <c r="S46" s="19"/>
      <c r="T46" s="19"/>
      <c r="U46" s="19"/>
      <c r="V46" s="19"/>
      <c r="W46" s="19"/>
      <c r="X46" s="19"/>
      <c r="Y46" s="19"/>
    </row>
    <row r="47" spans="3:20" ht="12.75">
      <c r="C47" s="36" t="s">
        <v>39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22"/>
      <c r="S47" s="37" t="s">
        <v>45</v>
      </c>
      <c r="T47" s="37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0" t="s">
        <v>40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37" t="str">
        <f>S47</f>
        <v> 31.10.2016  року</v>
      </c>
      <c r="T49" s="37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36">
    <mergeCell ref="Z9:Z12"/>
    <mergeCell ref="O10:O12"/>
    <mergeCell ref="R10:R12"/>
    <mergeCell ref="W2:Z2"/>
    <mergeCell ref="B7:Z7"/>
    <mergeCell ref="B8:Z8"/>
    <mergeCell ref="D10:D12"/>
    <mergeCell ref="C10:C12"/>
    <mergeCell ref="N10:N12"/>
    <mergeCell ref="C6:AB6"/>
    <mergeCell ref="K10:K12"/>
    <mergeCell ref="L10:L12"/>
    <mergeCell ref="P10:P12"/>
    <mergeCell ref="C9:N9"/>
    <mergeCell ref="H10:H12"/>
    <mergeCell ref="W9:W12"/>
    <mergeCell ref="B9:B12"/>
    <mergeCell ref="Q10:Q12"/>
    <mergeCell ref="J10:J12"/>
    <mergeCell ref="O9:T9"/>
    <mergeCell ref="I10:I12"/>
    <mergeCell ref="M10:M12"/>
    <mergeCell ref="S10:S12"/>
    <mergeCell ref="T10:T12"/>
    <mergeCell ref="G10:G12"/>
    <mergeCell ref="E10:E12"/>
    <mergeCell ref="Y9:Y12"/>
    <mergeCell ref="S44:Y44"/>
    <mergeCell ref="C47:Q47"/>
    <mergeCell ref="S47:T47"/>
    <mergeCell ref="S49:T49"/>
    <mergeCell ref="C45:X45"/>
    <mergeCell ref="U9:U12"/>
    <mergeCell ref="V9:V12"/>
    <mergeCell ref="X9:X12"/>
    <mergeCell ref="F10:F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2016-11-01T08:18:47Z</cp:lastPrinted>
  <dcterms:created xsi:type="dcterms:W3CDTF">2010-01-29T08:37:16Z</dcterms:created>
  <dcterms:modified xsi:type="dcterms:W3CDTF">2016-11-02T14:13:57Z</dcterms:modified>
  <cp:category/>
  <cp:version/>
  <cp:contentType/>
  <cp:contentStatus/>
</cp:coreProperties>
</file>