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<sst xmlns="http://schemas.openxmlformats.org/spreadsheetml/2006/main" count="48" uniqueCount="45">
  <si>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</si>
  <si>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</si>
  <si>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</si>
  <si>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</si>
  <si>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</si>
  <si>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</si>
  <si>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</si>
  <si>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</si>
  <si>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</si>
  <si>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</si>
  <si>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</si>
  <si>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</si>
  <si>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</si>
  <si>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</si>
  <si>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</si>
  <si>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</si>
  <si>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</si>
  <si>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</si>
  <si>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</si>
  <si>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</si>
  <si>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</si>
  <si>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</si>
  <si>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</si>
  <si>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</si>
  <si>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</si>
  <si>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</si>
  <si>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</si>
  <si>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</si>
  <si>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</si>
  <si>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</si>
  <si>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</si>
  <si>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</si>
  <si>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</si>
  <si>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</si>
  <si>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</si>
  <si>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</si>
  <si>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</si>
  <si>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відсутн.</t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</si>
  <si>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</si>
  <si>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</si>
  <si>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</si>
  <si>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</si>
  <si>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t>з газопроводу ____Єлецьк-Курск-Київ (ЄККК)  __________за період з ___</t>
    </r>
    <r>
      <rPr>
        <b/>
        <sz val="10"/>
        <rFont val="Arial"/>
        <family val="2"/>
      </rPr>
      <t xml:space="preserve">01.10.2016 року_______ по _______31.10.2016 року </t>
    </r>
    <r>
      <rPr>
        <sz val="10"/>
        <rFont val="Arial"/>
        <family val="2"/>
      </rPr>
      <t>_______________________</t>
    </r>
  </si>
  <si>
    <t xml:space="preserve"> 31.10.2016  року</t>
  </si>
  <si>
    <r>
      <t xml:space="preserve">переданого </t>
    </r>
    <r>
      <rPr>
        <b/>
        <sz val="10"/>
        <rFont val="Arial"/>
        <family val="2"/>
      </rPr>
      <t xml:space="preserve">   ПАТ "УКРТРАНСГАЗ" філія УМГ "КИЇВТРАНСГАЗ" Лубенським ЛВУМГ   </t>
    </r>
    <r>
      <rPr>
        <sz val="10"/>
        <rFont val="Arial"/>
        <family val="2"/>
      </rPr>
      <t xml:space="preserve"> та прийнятого    </t>
    </r>
    <r>
      <rPr>
        <b/>
        <sz val="10"/>
        <rFont val="Arial"/>
        <family val="2"/>
      </rPr>
      <t>ПАТ "Лубнигаз"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ГРС Кейбалівка  (ГРС Яцини, ГРС Каплинці)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</si>
</sst>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vertical="center" wrapText="1"/>
    </xf>
    <xf numFmtId="185" fontId="1" fillId="0" borderId="13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/>
    </xf>
    <xf numFmtId="0" fontId="11" fillId="0" borderId="10" xfId="0" applyFont="1" applyFill="1" applyBorder="1" applyAlignment="1">
      <alignment horizontal="center" wrapText="1"/>
    </xf>
    <xf numFmtId="186" fontId="3" fillId="0" borderId="10" xfId="0" applyNumberFormat="1" applyFont="1" applyFill="1" applyBorder="1" applyAlignment="1">
      <alignment horizontal="center" wrapText="1"/>
    </xf>
    <xf numFmtId="186" fontId="3" fillId="0" borderId="10" xfId="0" applyNumberFormat="1" applyFont="1" applyFill="1" applyBorder="1" applyAlignment="1">
      <alignment horizontal="center" vertical="top" wrapText="1"/>
    </xf>
    <xf numFmtId="186" fontId="18" fillId="0" borderId="10" xfId="0" applyNumberFormat="1" applyFont="1" applyBorder="1" applyAlignment="1">
      <alignment horizontal="left" wrapText="1"/>
    </xf>
    <xf numFmtId="185" fontId="17" fillId="0" borderId="13" xfId="0" applyNumberFormat="1" applyFont="1" applyBorder="1" applyAlignment="1">
      <alignment horizontal="center" vertical="center" wrapText="1"/>
    </xf>
    <xf numFmtId="185" fontId="17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3" fillId="0" borderId="15" xfId="0" applyFont="1" applyBorder="1" applyAlignment="1">
      <alignment horizontal="center" textRotation="90" wrapText="1"/>
    </xf>
    <xf numFmtId="0" fontId="13" fillId="0" borderId="16" xfId="0" applyFont="1" applyBorder="1" applyAlignment="1">
      <alignment horizontal="center" textRotation="90" wrapText="1"/>
    </xf>
    <xf numFmtId="0" fontId="13" fillId="0" borderId="17" xfId="0" applyFont="1" applyBorder="1" applyAlignment="1">
      <alignment horizontal="center" textRotation="90" wrapText="1"/>
    </xf>
    <xf numFmtId="0" fontId="13" fillId="0" borderId="18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1" fillId="0" borderId="0" xfId="0" applyFont="1" applyBorder="1" applyAlignment="1">
      <alignment horizontal="center"/>
    </xf>
    <xf numFmtId="0" fontId="6" fillId="0" borderId="18" xfId="0" applyFont="1" applyBorder="1" applyAlignment="1">
      <alignment textRotation="90" wrapText="1"/>
    </xf>
    <xf numFmtId="0" fontId="6" fillId="0" borderId="19" xfId="0" applyFont="1" applyBorder="1" applyAlignment="1">
      <alignment textRotation="90" wrapText="1"/>
    </xf>
    <xf numFmtId="0" fontId="0" fillId="0" borderId="20" xfId="0" applyBorder="1" applyAlignment="1">
      <alignment wrapText="1"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0" fillId="0" borderId="10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76.922</v>
          </cell>
          <cell r="C288">
            <v>13.136</v>
          </cell>
          <cell r="D288">
            <v>3.999</v>
          </cell>
          <cell r="E288">
            <v>0.512</v>
          </cell>
          <cell r="F288">
            <v>0.271</v>
          </cell>
          <cell r="G288">
            <v>0.051</v>
          </cell>
          <cell r="H288">
            <v>0.057</v>
          </cell>
          <cell r="I288">
            <v>0.016</v>
          </cell>
          <cell r="J288">
            <v>0.025</v>
          </cell>
          <cell r="K288">
            <v>1.139</v>
          </cell>
          <cell r="L288">
            <v>3.866</v>
          </cell>
          <cell r="M288">
            <v>0.006</v>
          </cell>
        </row>
        <row r="292">
          <cell r="M292">
            <v>0.862</v>
          </cell>
        </row>
        <row r="293">
          <cell r="M293">
            <v>38.07</v>
          </cell>
          <cell r="N293">
            <v>9092</v>
          </cell>
        </row>
        <row r="294">
          <cell r="M294">
            <v>42.01</v>
          </cell>
          <cell r="N294">
            <v>10035</v>
          </cell>
        </row>
        <row r="296">
          <cell r="M296">
            <v>49.68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77.515</v>
          </cell>
          <cell r="C288">
            <v>13.217</v>
          </cell>
          <cell r="D288">
            <v>3.464</v>
          </cell>
          <cell r="E288">
            <v>0.37</v>
          </cell>
          <cell r="F288">
            <v>0.202</v>
          </cell>
          <cell r="G288">
            <v>0.039</v>
          </cell>
          <cell r="H288">
            <v>0.043</v>
          </cell>
          <cell r="I288">
            <v>0.015</v>
          </cell>
          <cell r="J288">
            <v>0.034</v>
          </cell>
          <cell r="K288">
            <v>1.195</v>
          </cell>
          <cell r="L288">
            <v>3.898</v>
          </cell>
          <cell r="M288">
            <v>0.008</v>
          </cell>
        </row>
        <row r="292">
          <cell r="M292">
            <v>0.852</v>
          </cell>
        </row>
        <row r="293">
          <cell r="M293">
            <v>37.59</v>
          </cell>
          <cell r="N293">
            <v>8979</v>
          </cell>
        </row>
        <row r="294">
          <cell r="M294">
            <v>41.5</v>
          </cell>
          <cell r="N294">
            <v>9913</v>
          </cell>
        </row>
        <row r="296">
          <cell r="M296">
            <v>49.35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81.688</v>
          </cell>
          <cell r="C288">
            <v>9.214</v>
          </cell>
          <cell r="D288">
            <v>2.914</v>
          </cell>
          <cell r="E288">
            <v>0.436</v>
          </cell>
          <cell r="F288">
            <v>0.223</v>
          </cell>
          <cell r="G288">
            <v>0.053</v>
          </cell>
          <cell r="H288">
            <v>0.061</v>
          </cell>
          <cell r="I288">
            <v>0.01</v>
          </cell>
          <cell r="J288">
            <v>0.026</v>
          </cell>
          <cell r="K288">
            <v>1.41</v>
          </cell>
          <cell r="L288">
            <v>3.96</v>
          </cell>
          <cell r="M288">
            <v>0.005</v>
          </cell>
        </row>
        <row r="292">
          <cell r="M292">
            <v>0.826</v>
          </cell>
        </row>
        <row r="293">
          <cell r="M293">
            <v>36.25</v>
          </cell>
          <cell r="N293">
            <v>8657</v>
          </cell>
        </row>
        <row r="294">
          <cell r="M294">
            <v>40.06</v>
          </cell>
          <cell r="N294">
            <v>9568</v>
          </cell>
        </row>
        <row r="296">
          <cell r="M296">
            <v>48.39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81.3123</v>
          </cell>
          <cell r="C288">
            <v>9.7484</v>
          </cell>
          <cell r="D288">
            <v>3.1958</v>
          </cell>
          <cell r="E288">
            <v>0.4439</v>
          </cell>
          <cell r="F288">
            <v>0.2222</v>
          </cell>
          <cell r="G288">
            <v>0.0484</v>
          </cell>
          <cell r="H288">
            <v>0.0587</v>
          </cell>
          <cell r="I288">
            <v>0.0117</v>
          </cell>
          <cell r="J288">
            <v>0.0294</v>
          </cell>
          <cell r="K288">
            <v>1.4681</v>
          </cell>
          <cell r="L288">
            <v>3.4562</v>
          </cell>
          <cell r="M288">
            <v>0.005</v>
          </cell>
        </row>
        <row r="292">
          <cell r="M292">
            <v>0.8261</v>
          </cell>
        </row>
        <row r="293">
          <cell r="M293">
            <v>36.68</v>
          </cell>
          <cell r="N293">
            <v>8761</v>
          </cell>
        </row>
        <row r="294">
          <cell r="M294">
            <v>40.51</v>
          </cell>
          <cell r="N294">
            <v>9676</v>
          </cell>
        </row>
        <row r="296">
          <cell r="M296">
            <v>48.92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K7">
      <selection activeCell="K10" sqref="K10:K1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4"/>
      <c r="X2" s="65"/>
      <c r="Y2" s="65"/>
      <c r="Z2" s="65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7" t="s">
        <v>29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8"/>
    </row>
    <row r="7" spans="2:28" ht="33" customHeight="1">
      <c r="B7" s="66" t="s">
        <v>44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4"/>
      <c r="AB7" s="4"/>
    </row>
    <row r="8" spans="2:28" ht="18" customHeight="1">
      <c r="B8" s="68" t="s">
        <v>42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4"/>
      <c r="AB8" s="4"/>
    </row>
    <row r="9" spans="2:30" ht="32.25" customHeight="1">
      <c r="B9" s="47" t="s">
        <v>11</v>
      </c>
      <c r="C9" s="70" t="s">
        <v>30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2"/>
      <c r="O9" s="60" t="s">
        <v>31</v>
      </c>
      <c r="P9" s="61"/>
      <c r="Q9" s="61"/>
      <c r="R9" s="62"/>
      <c r="S9" s="62"/>
      <c r="T9" s="63"/>
      <c r="U9" s="40" t="s">
        <v>27</v>
      </c>
      <c r="V9" s="43" t="s">
        <v>28</v>
      </c>
      <c r="W9" s="59" t="s">
        <v>24</v>
      </c>
      <c r="X9" s="59" t="s">
        <v>25</v>
      </c>
      <c r="Y9" s="59" t="s">
        <v>26</v>
      </c>
      <c r="Z9" s="73" t="s">
        <v>38</v>
      </c>
      <c r="AA9" s="4"/>
      <c r="AC9" s="7"/>
      <c r="AD9"/>
    </row>
    <row r="10" spans="2:30" ht="48.75" customHeight="1">
      <c r="B10" s="48"/>
      <c r="C10" s="53" t="s">
        <v>12</v>
      </c>
      <c r="D10" s="53" t="s">
        <v>13</v>
      </c>
      <c r="E10" s="53" t="s">
        <v>14</v>
      </c>
      <c r="F10" s="53" t="s">
        <v>15</v>
      </c>
      <c r="G10" s="53" t="s">
        <v>16</v>
      </c>
      <c r="H10" s="53" t="s">
        <v>17</v>
      </c>
      <c r="I10" s="53" t="s">
        <v>18</v>
      </c>
      <c r="J10" s="53" t="s">
        <v>19</v>
      </c>
      <c r="K10" s="53" t="s">
        <v>20</v>
      </c>
      <c r="L10" s="53" t="s">
        <v>21</v>
      </c>
      <c r="M10" s="50" t="s">
        <v>22</v>
      </c>
      <c r="N10" s="50" t="s">
        <v>23</v>
      </c>
      <c r="O10" s="50" t="s">
        <v>5</v>
      </c>
      <c r="P10" s="54" t="s">
        <v>6</v>
      </c>
      <c r="Q10" s="50" t="s">
        <v>8</v>
      </c>
      <c r="R10" s="50" t="s">
        <v>7</v>
      </c>
      <c r="S10" s="50" t="s">
        <v>9</v>
      </c>
      <c r="T10" s="50" t="s">
        <v>10</v>
      </c>
      <c r="U10" s="41"/>
      <c r="V10" s="44"/>
      <c r="W10" s="59"/>
      <c r="X10" s="59"/>
      <c r="Y10" s="59"/>
      <c r="Z10" s="73"/>
      <c r="AA10" s="4"/>
      <c r="AC10" s="7"/>
      <c r="AD10"/>
    </row>
    <row r="11" spans="2:30" ht="15.75" customHeight="1">
      <c r="B11" s="48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44"/>
      <c r="N11" s="44"/>
      <c r="O11" s="44"/>
      <c r="P11" s="55"/>
      <c r="Q11" s="51"/>
      <c r="R11" s="44"/>
      <c r="S11" s="44"/>
      <c r="T11" s="44"/>
      <c r="U11" s="41"/>
      <c r="V11" s="44"/>
      <c r="W11" s="59"/>
      <c r="X11" s="59"/>
      <c r="Y11" s="59"/>
      <c r="Z11" s="73"/>
      <c r="AA11" s="4"/>
      <c r="AC11" s="7"/>
      <c r="AD11"/>
    </row>
    <row r="12" spans="2:30" ht="21" customHeight="1">
      <c r="B12" s="49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45"/>
      <c r="N12" s="45"/>
      <c r="O12" s="45"/>
      <c r="P12" s="56"/>
      <c r="Q12" s="52"/>
      <c r="R12" s="45"/>
      <c r="S12" s="45"/>
      <c r="T12" s="45"/>
      <c r="U12" s="42"/>
      <c r="V12" s="45"/>
      <c r="W12" s="59"/>
      <c r="X12" s="59"/>
      <c r="Y12" s="59"/>
      <c r="Z12" s="73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5"/>
      <c r="R13" s="26"/>
      <c r="S13" s="11"/>
      <c r="T13" s="26"/>
      <c r="U13" s="11"/>
      <c r="V13" s="11"/>
      <c r="W13" s="18"/>
      <c r="X13" s="11"/>
      <c r="Y13" s="11"/>
      <c r="Z13" s="11">
        <v>2.0555</v>
      </c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5"/>
      <c r="R14" s="26"/>
      <c r="S14" s="11"/>
      <c r="T14" s="26"/>
      <c r="U14" s="11"/>
      <c r="V14" s="11"/>
      <c r="W14" s="21"/>
      <c r="X14" s="11"/>
      <c r="Y14" s="11"/>
      <c r="Z14" s="11">
        <v>1.7467000000000001</v>
      </c>
      <c r="AB14" s="14">
        <f aca="true" t="shared" si="0" ref="AB14:AB43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>
        <f>'[1]Лист1'!$B$288</f>
        <v>76.922</v>
      </c>
      <c r="D15" s="17">
        <f>'[1]Лист1'!$C$288</f>
        <v>13.136</v>
      </c>
      <c r="E15" s="17">
        <f>'[1]Лист1'!$D$288</f>
        <v>3.999</v>
      </c>
      <c r="F15" s="17">
        <f>'[1]Лист1'!$F$288</f>
        <v>0.271</v>
      </c>
      <c r="G15" s="17">
        <f>'[1]Лист1'!$E$288</f>
        <v>0.512</v>
      </c>
      <c r="H15" s="17">
        <f>'[1]Лист1'!$I$288</f>
        <v>0.016</v>
      </c>
      <c r="I15" s="17">
        <f>'[1]Лист1'!$H$288</f>
        <v>0.057</v>
      </c>
      <c r="J15" s="17">
        <f>'[1]Лист1'!$G$288</f>
        <v>0.051</v>
      </c>
      <c r="K15" s="17">
        <f>'[1]Лист1'!$J$288</f>
        <v>0.025</v>
      </c>
      <c r="L15" s="17">
        <f>'[1]Лист1'!$M$288</f>
        <v>0.006</v>
      </c>
      <c r="M15" s="17">
        <f>'[1]Лист1'!$K$288</f>
        <v>1.139</v>
      </c>
      <c r="N15" s="17">
        <f>'[1]Лист1'!$L$288</f>
        <v>3.866</v>
      </c>
      <c r="O15" s="17">
        <f>'[1]Лист1'!$M$292</f>
        <v>0.862</v>
      </c>
      <c r="P15" s="26">
        <f>'[1]Лист1'!$M$293</f>
        <v>38.07</v>
      </c>
      <c r="Q15" s="25">
        <f>'[1]Лист1'!$N$293</f>
        <v>9092</v>
      </c>
      <c r="R15" s="26">
        <f>'[1]Лист1'!$M$294</f>
        <v>42.01</v>
      </c>
      <c r="S15" s="11">
        <f>'[1]Лист1'!$N$294</f>
        <v>10035</v>
      </c>
      <c r="T15" s="26">
        <f>'[1]Лист1'!$M$296</f>
        <v>49.68</v>
      </c>
      <c r="U15" s="11">
        <v>-15.8</v>
      </c>
      <c r="V15" s="11">
        <v>-11.7</v>
      </c>
      <c r="W15" s="18"/>
      <c r="X15" s="11"/>
      <c r="Y15" s="11"/>
      <c r="Z15" s="11">
        <v>7.650600000000001</v>
      </c>
      <c r="AB15" s="14">
        <f t="shared" si="0"/>
        <v>100</v>
      </c>
      <c r="AC15" s="15" t="str">
        <f>IF(AB15=100,"ОК"," ")</f>
        <v>ОК</v>
      </c>
    </row>
    <row r="16" spans="2:29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5"/>
      <c r="R16" s="26"/>
      <c r="S16" s="11"/>
      <c r="T16" s="26"/>
      <c r="U16" s="11"/>
      <c r="V16" s="11"/>
      <c r="W16" s="18"/>
      <c r="X16" s="11"/>
      <c r="Y16" s="11"/>
      <c r="Z16" s="11">
        <v>7.494800000000001</v>
      </c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6"/>
      <c r="Q17" s="25"/>
      <c r="R17" s="26"/>
      <c r="S17" s="11"/>
      <c r="T17" s="26"/>
      <c r="U17" s="11"/>
      <c r="V17" s="11"/>
      <c r="W17" s="20" t="s">
        <v>37</v>
      </c>
      <c r="X17" s="11"/>
      <c r="Y17" s="11"/>
      <c r="Z17" s="11">
        <v>6.3252</v>
      </c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5"/>
      <c r="R18" s="26"/>
      <c r="S18" s="11"/>
      <c r="T18" s="26"/>
      <c r="U18" s="11"/>
      <c r="V18" s="11"/>
      <c r="W18" s="20"/>
      <c r="X18" s="11"/>
      <c r="Y18" s="11"/>
      <c r="Z18" s="11">
        <v>2.7059</v>
      </c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5"/>
      <c r="R19" s="26"/>
      <c r="S19" s="11"/>
      <c r="T19" s="26"/>
      <c r="U19" s="11"/>
      <c r="V19" s="11"/>
      <c r="W19" s="20"/>
      <c r="X19" s="11"/>
      <c r="Y19" s="11"/>
      <c r="Z19" s="11">
        <v>3.5730999999999997</v>
      </c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5"/>
      <c r="R20" s="26"/>
      <c r="S20" s="11"/>
      <c r="T20" s="26"/>
      <c r="U20" s="11"/>
      <c r="V20" s="11"/>
      <c r="W20" s="20"/>
      <c r="X20" s="11"/>
      <c r="Y20" s="11"/>
      <c r="Z20" s="11">
        <v>5.061100000000001</v>
      </c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5"/>
      <c r="R21" s="26"/>
      <c r="S21" s="11"/>
      <c r="T21" s="26"/>
      <c r="U21" s="11"/>
      <c r="V21" s="11"/>
      <c r="W21" s="18"/>
      <c r="X21" s="20"/>
      <c r="Y21" s="20"/>
      <c r="Z21" s="21">
        <v>9.5647</v>
      </c>
      <c r="AB21" s="14">
        <f t="shared" si="0"/>
        <v>0</v>
      </c>
      <c r="AC21" s="15"/>
    </row>
    <row r="22" spans="2:29" s="13" customFormat="1" ht="12.75">
      <c r="B22" s="9">
        <v>10</v>
      </c>
      <c r="C22" s="17">
        <f>'[2]Лист1'!$B$288</f>
        <v>77.515</v>
      </c>
      <c r="D22" s="17">
        <f>'[2]Лист1'!$C$288</f>
        <v>13.217</v>
      </c>
      <c r="E22" s="17">
        <f>'[2]Лист1'!$D$288</f>
        <v>3.464</v>
      </c>
      <c r="F22" s="17">
        <f>'[2]Лист1'!$F$288</f>
        <v>0.202</v>
      </c>
      <c r="G22" s="17">
        <f>'[2]Лист1'!$E$288</f>
        <v>0.37</v>
      </c>
      <c r="H22" s="17">
        <f>'[2]Лист1'!$I$288</f>
        <v>0.015</v>
      </c>
      <c r="I22" s="17">
        <f>'[2]Лист1'!$H$288</f>
        <v>0.043</v>
      </c>
      <c r="J22" s="17">
        <f>'[2]Лист1'!$G$288</f>
        <v>0.039</v>
      </c>
      <c r="K22" s="17">
        <f>'[2]Лист1'!$J$288</f>
        <v>0.034</v>
      </c>
      <c r="L22" s="17">
        <f>'[2]Лист1'!$M$288</f>
        <v>0.008</v>
      </c>
      <c r="M22" s="17">
        <f>'[2]Лист1'!$K$288</f>
        <v>1.195</v>
      </c>
      <c r="N22" s="17">
        <f>'[2]Лист1'!$L$288</f>
        <v>3.898</v>
      </c>
      <c r="O22" s="17">
        <f>'[2]Лист1'!$M$292</f>
        <v>0.852</v>
      </c>
      <c r="P22" s="26">
        <f>'[2]Лист1'!$M$293</f>
        <v>37.59</v>
      </c>
      <c r="Q22" s="25">
        <f>'[2]Лист1'!$N$293</f>
        <v>8979</v>
      </c>
      <c r="R22" s="26">
        <f>'[2]Лист1'!$M$294</f>
        <v>41.5</v>
      </c>
      <c r="S22" s="11">
        <f>'[2]Лист1'!$N$294</f>
        <v>9913</v>
      </c>
      <c r="T22" s="26">
        <f>'[2]Лист1'!$M$296</f>
        <v>49.35</v>
      </c>
      <c r="U22" s="11">
        <v>-15.8</v>
      </c>
      <c r="V22" s="11">
        <v>-12.2</v>
      </c>
      <c r="W22" s="20"/>
      <c r="X22" s="11"/>
      <c r="Y22" s="11"/>
      <c r="Z22" s="11">
        <v>4.9779</v>
      </c>
      <c r="AB22" s="14">
        <f t="shared" si="0"/>
        <v>100</v>
      </c>
      <c r="AC22" s="15"/>
    </row>
    <row r="23" spans="2:29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6"/>
      <c r="Q23" s="25"/>
      <c r="R23" s="26"/>
      <c r="S23" s="11"/>
      <c r="T23" s="26"/>
      <c r="U23" s="11"/>
      <c r="V23" s="11"/>
      <c r="W23" s="20"/>
      <c r="X23" s="11"/>
      <c r="Y23" s="11"/>
      <c r="Z23" s="11">
        <v>4.3025</v>
      </c>
      <c r="AB23" s="14">
        <f t="shared" si="0"/>
        <v>0</v>
      </c>
      <c r="AC23" s="15"/>
    </row>
    <row r="24" spans="2:29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6"/>
      <c r="Q24" s="25"/>
      <c r="R24" s="26"/>
      <c r="S24" s="11"/>
      <c r="T24" s="26"/>
      <c r="U24" s="11"/>
      <c r="V24" s="11"/>
      <c r="W24" s="20"/>
      <c r="X24" s="11"/>
      <c r="Y24" s="11"/>
      <c r="Z24" s="11">
        <v>5.8775</v>
      </c>
      <c r="AB24" s="14">
        <f t="shared" si="0"/>
        <v>0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6"/>
      <c r="Q25" s="25"/>
      <c r="R25" s="26"/>
      <c r="S25" s="11"/>
      <c r="T25" s="26"/>
      <c r="U25" s="11"/>
      <c r="V25" s="11"/>
      <c r="W25" s="18"/>
      <c r="X25" s="11"/>
      <c r="Y25" s="11"/>
      <c r="Z25" s="11">
        <v>7.9628000000000005</v>
      </c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6"/>
      <c r="Q26" s="25"/>
      <c r="R26" s="26"/>
      <c r="S26" s="11"/>
      <c r="T26" s="26"/>
      <c r="U26" s="11"/>
      <c r="V26" s="11"/>
      <c r="W26" s="20"/>
      <c r="X26" s="11"/>
      <c r="Y26" s="11"/>
      <c r="Z26" s="11">
        <v>16.1828</v>
      </c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6"/>
      <c r="Q27" s="25"/>
      <c r="R27" s="26"/>
      <c r="S27" s="11"/>
      <c r="T27" s="26"/>
      <c r="U27" s="11"/>
      <c r="V27" s="11"/>
      <c r="W27" s="20"/>
      <c r="X27" s="11"/>
      <c r="Y27" s="11"/>
      <c r="Z27" s="17">
        <v>12.9665</v>
      </c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6"/>
      <c r="Q28" s="25"/>
      <c r="R28" s="26"/>
      <c r="S28" s="11"/>
      <c r="T28" s="26"/>
      <c r="U28" s="11"/>
      <c r="V28" s="11"/>
      <c r="W28" s="12"/>
      <c r="X28" s="31"/>
      <c r="Y28" s="31"/>
      <c r="Z28" s="17">
        <v>22.2671</v>
      </c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>
        <f>'[3]Лист1'!$B$288</f>
        <v>81.688</v>
      </c>
      <c r="D29" s="17">
        <f>'[3]Лист1'!$C$288</f>
        <v>9.214</v>
      </c>
      <c r="E29" s="17">
        <f>'[3]Лист1'!$D$288</f>
        <v>2.914</v>
      </c>
      <c r="F29" s="17">
        <f>'[3]Лист1'!$F$288</f>
        <v>0.223</v>
      </c>
      <c r="G29" s="17">
        <f>'[3]Лист1'!$E$288</f>
        <v>0.436</v>
      </c>
      <c r="H29" s="17">
        <f>'[3]Лист1'!$I$288</f>
        <v>0.01</v>
      </c>
      <c r="I29" s="17">
        <f>'[3]Лист1'!$H$288</f>
        <v>0.061</v>
      </c>
      <c r="J29" s="17">
        <f>'[3]Лист1'!$G$288</f>
        <v>0.053</v>
      </c>
      <c r="K29" s="17">
        <f>'[3]Лист1'!$J$288</f>
        <v>0.026</v>
      </c>
      <c r="L29" s="17">
        <f>'[3]Лист1'!$M$288</f>
        <v>0.005</v>
      </c>
      <c r="M29" s="17">
        <f>'[3]Лист1'!$K$288</f>
        <v>1.41</v>
      </c>
      <c r="N29" s="17">
        <f>'[3]Лист1'!$L$288</f>
        <v>3.96</v>
      </c>
      <c r="O29" s="17">
        <f>'[3]Лист1'!$M$292</f>
        <v>0.826</v>
      </c>
      <c r="P29" s="26">
        <f>'[3]Лист1'!$M$293</f>
        <v>36.25</v>
      </c>
      <c r="Q29" s="25">
        <f>'[3]Лист1'!$N$293</f>
        <v>8657</v>
      </c>
      <c r="R29" s="26">
        <f>'[3]Лист1'!$M$294</f>
        <v>40.06</v>
      </c>
      <c r="S29" s="11">
        <f>'[3]Лист1'!$N$294</f>
        <v>9568</v>
      </c>
      <c r="T29" s="26">
        <f>'[3]Лист1'!$M$296</f>
        <v>48.39</v>
      </c>
      <c r="U29" s="11"/>
      <c r="V29" s="11"/>
      <c r="W29" s="12"/>
      <c r="X29" s="11"/>
      <c r="Y29" s="11"/>
      <c r="Z29" s="17">
        <v>21.1345</v>
      </c>
      <c r="AB29" s="14">
        <f t="shared" si="0"/>
        <v>100</v>
      </c>
      <c r="AC29" s="15" t="str">
        <f>IF(AB29=100,"ОК"," ")</f>
        <v>ОК</v>
      </c>
    </row>
    <row r="30" spans="2:29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6"/>
      <c r="Q30" s="25"/>
      <c r="R30" s="26"/>
      <c r="S30" s="11"/>
      <c r="T30" s="26"/>
      <c r="U30" s="11"/>
      <c r="V30" s="11"/>
      <c r="W30" s="12"/>
      <c r="X30" s="31"/>
      <c r="Y30" s="31"/>
      <c r="Z30" s="17">
        <v>20.5158</v>
      </c>
      <c r="AB30" s="14">
        <f t="shared" si="0"/>
        <v>0</v>
      </c>
      <c r="AC30" s="15"/>
    </row>
    <row r="31" spans="2:29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6"/>
      <c r="Q31" s="25"/>
      <c r="R31" s="26"/>
      <c r="S31" s="11"/>
      <c r="T31" s="26"/>
      <c r="U31" s="11"/>
      <c r="V31" s="11"/>
      <c r="W31" s="20"/>
      <c r="X31" s="11"/>
      <c r="Y31" s="11"/>
      <c r="Z31" s="17">
        <v>23.579</v>
      </c>
      <c r="AB31" s="14">
        <f t="shared" si="0"/>
        <v>0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6"/>
      <c r="Q32" s="17"/>
      <c r="R32" s="26"/>
      <c r="S32" s="11"/>
      <c r="T32" s="26"/>
      <c r="U32" s="11"/>
      <c r="V32" s="11"/>
      <c r="W32" s="20"/>
      <c r="X32" s="11"/>
      <c r="Y32" s="11"/>
      <c r="Z32" s="17">
        <v>23.9773</v>
      </c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6"/>
      <c r="Q33" s="17"/>
      <c r="R33" s="26"/>
      <c r="S33" s="11"/>
      <c r="T33" s="26"/>
      <c r="U33" s="11"/>
      <c r="V33" s="11"/>
      <c r="W33" s="20"/>
      <c r="X33" s="11"/>
      <c r="Y33" s="11"/>
      <c r="Z33" s="17">
        <v>22.5858</v>
      </c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6"/>
      <c r="Q34" s="25"/>
      <c r="R34" s="26"/>
      <c r="S34" s="11"/>
      <c r="T34" s="26"/>
      <c r="U34" s="11"/>
      <c r="V34" s="11"/>
      <c r="W34" s="18"/>
      <c r="X34" s="11"/>
      <c r="Y34" s="11"/>
      <c r="Z34" s="17">
        <v>22.8397</v>
      </c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6"/>
      <c r="Q35" s="17"/>
      <c r="R35" s="10"/>
      <c r="S35" s="11"/>
      <c r="T35" s="26"/>
      <c r="U35" s="11"/>
      <c r="V35" s="11"/>
      <c r="W35" s="20"/>
      <c r="X35" s="11"/>
      <c r="Y35" s="11"/>
      <c r="Z35" s="17">
        <v>21.3858</v>
      </c>
      <c r="AB35" s="14">
        <f t="shared" si="0"/>
        <v>0</v>
      </c>
      <c r="AC35" s="15"/>
    </row>
    <row r="36" spans="2:29" s="13" customFormat="1" ht="12.75">
      <c r="B36" s="16">
        <v>24</v>
      </c>
      <c r="C36" s="17">
        <f>'[4]Лист1'!$B$288</f>
        <v>81.3123</v>
      </c>
      <c r="D36" s="17">
        <f>'[4]Лист1'!$C$288</f>
        <v>9.7484</v>
      </c>
      <c r="E36" s="17">
        <f>'[4]Лист1'!$D$288</f>
        <v>3.1958</v>
      </c>
      <c r="F36" s="17">
        <f>'[4]Лист1'!$F$288</f>
        <v>0.2222</v>
      </c>
      <c r="G36" s="17">
        <f>'[4]Лист1'!$E$288</f>
        <v>0.4439</v>
      </c>
      <c r="H36" s="17">
        <f>'[4]Лист1'!$I$288</f>
        <v>0.0117</v>
      </c>
      <c r="I36" s="17">
        <f>'[4]Лист1'!$H$288</f>
        <v>0.0587</v>
      </c>
      <c r="J36" s="17">
        <f>'[4]Лист1'!$G$288</f>
        <v>0.0484</v>
      </c>
      <c r="K36" s="17">
        <f>'[4]Лист1'!$J$288</f>
        <v>0.0294</v>
      </c>
      <c r="L36" s="17">
        <f>'[4]Лист1'!$M$288</f>
        <v>0.005</v>
      </c>
      <c r="M36" s="17">
        <f>'[4]Лист1'!$K$288</f>
        <v>1.4681</v>
      </c>
      <c r="N36" s="17">
        <f>'[4]Лист1'!$L$288</f>
        <v>3.4562</v>
      </c>
      <c r="O36" s="17">
        <f>'[4]Лист1'!$M$292</f>
        <v>0.8261</v>
      </c>
      <c r="P36" s="26">
        <f>'[4]Лист1'!$M$293</f>
        <v>36.68</v>
      </c>
      <c r="Q36" s="25">
        <f>'[4]Лист1'!$N$293</f>
        <v>8761</v>
      </c>
      <c r="R36" s="26">
        <f>'[4]Лист1'!$M$294</f>
        <v>40.51</v>
      </c>
      <c r="S36" s="11">
        <f>'[4]Лист1'!$N$294</f>
        <v>9676</v>
      </c>
      <c r="T36" s="26">
        <f>'[4]Лист1'!$M$296</f>
        <v>48.92</v>
      </c>
      <c r="U36" s="11"/>
      <c r="V36" s="11"/>
      <c r="W36" s="18"/>
      <c r="X36" s="11"/>
      <c r="Y36" s="11"/>
      <c r="Z36" s="11">
        <v>22.3815</v>
      </c>
      <c r="AB36" s="14">
        <f t="shared" si="0"/>
        <v>100.0001</v>
      </c>
      <c r="AC36" s="15" t="str">
        <f>IF(AB36=100,"ОК"," ")</f>
        <v> </v>
      </c>
    </row>
    <row r="37" spans="2:29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6"/>
      <c r="Q37" s="17"/>
      <c r="R37" s="26"/>
      <c r="S37" s="11"/>
      <c r="T37" s="26"/>
      <c r="U37" s="11"/>
      <c r="V37" s="11"/>
      <c r="W37" s="20"/>
      <c r="X37" s="31"/>
      <c r="Y37" s="31"/>
      <c r="Z37" s="11">
        <v>22.2931</v>
      </c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6"/>
      <c r="Q38" s="25"/>
      <c r="R38" s="26"/>
      <c r="S38" s="11"/>
      <c r="T38" s="26"/>
      <c r="U38" s="11"/>
      <c r="V38" s="11"/>
      <c r="W38" s="20"/>
      <c r="X38" s="11">
        <v>0.3</v>
      </c>
      <c r="Y38" s="11">
        <v>0.4</v>
      </c>
      <c r="Z38" s="17">
        <v>22.9481</v>
      </c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6"/>
      <c r="Q39" s="17"/>
      <c r="R39" s="10"/>
      <c r="S39" s="11"/>
      <c r="T39" s="26"/>
      <c r="U39" s="11"/>
      <c r="V39" s="11"/>
      <c r="W39" s="20"/>
      <c r="X39" s="12"/>
      <c r="Y39" s="12"/>
      <c r="Z39" s="12">
        <v>23.0768</v>
      </c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6"/>
      <c r="Q40" s="17"/>
      <c r="R40" s="10"/>
      <c r="S40" s="11"/>
      <c r="T40" s="26"/>
      <c r="U40" s="11"/>
      <c r="V40" s="11"/>
      <c r="W40" s="20"/>
      <c r="X40" s="12"/>
      <c r="Y40" s="12"/>
      <c r="Z40" s="32">
        <v>24.2118</v>
      </c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6"/>
      <c r="Q41" s="25"/>
      <c r="R41" s="26"/>
      <c r="S41" s="11"/>
      <c r="T41" s="26"/>
      <c r="U41" s="11"/>
      <c r="V41" s="11"/>
      <c r="W41" s="18"/>
      <c r="X41" s="12"/>
      <c r="Y41" s="12"/>
      <c r="Z41" s="32">
        <v>24.1949</v>
      </c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6"/>
      <c r="Q42" s="17"/>
      <c r="R42" s="10"/>
      <c r="S42" s="11"/>
      <c r="T42" s="26"/>
      <c r="U42" s="11"/>
      <c r="V42" s="11"/>
      <c r="W42" s="20"/>
      <c r="X42" s="12"/>
      <c r="Y42" s="12"/>
      <c r="Z42" s="33">
        <v>16.7314</v>
      </c>
      <c r="AB42" s="14">
        <f>SUM(C42:N42)</f>
        <v>0</v>
      </c>
      <c r="AC42" s="15" t="str">
        <f>IF(AB42=100,"ОК"," ")</f>
        <v> </v>
      </c>
    </row>
    <row r="43" spans="2:29" s="13" customFormat="1" ht="12.75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6"/>
      <c r="Q43" s="17"/>
      <c r="R43" s="10"/>
      <c r="S43" s="11"/>
      <c r="T43" s="26"/>
      <c r="U43" s="11"/>
      <c r="V43" s="11"/>
      <c r="W43" s="20"/>
      <c r="X43" s="12"/>
      <c r="Y43" s="12"/>
      <c r="Z43" s="33">
        <v>19.6095</v>
      </c>
      <c r="AB43" s="14">
        <f t="shared" si="0"/>
        <v>0</v>
      </c>
      <c r="AC43" s="15" t="str">
        <f>IF(AB43=100,"ОК"," ")</f>
        <v> </v>
      </c>
    </row>
    <row r="44" spans="2:30" ht="12.75" customHeight="1"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35" t="s">
        <v>39</v>
      </c>
      <c r="T44" s="35"/>
      <c r="U44" s="35"/>
      <c r="V44" s="35"/>
      <c r="W44" s="35"/>
      <c r="X44" s="35"/>
      <c r="Y44" s="36"/>
      <c r="Z44" s="34"/>
      <c r="AB44" s="5"/>
      <c r="AC44" s="6"/>
      <c r="AD44"/>
    </row>
    <row r="45" spans="3:25" ht="12.75"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27"/>
    </row>
    <row r="46" spans="3:25" ht="12.75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19"/>
      <c r="R46" s="19"/>
      <c r="S46" s="46"/>
      <c r="T46" s="46"/>
      <c r="U46" s="19"/>
      <c r="V46" s="19"/>
      <c r="W46" s="19"/>
      <c r="X46" s="19"/>
      <c r="Y46" s="19"/>
    </row>
    <row r="47" spans="3:20" ht="12.75">
      <c r="C47" s="37" t="s">
        <v>40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22"/>
      <c r="S47" s="38" t="s">
        <v>43</v>
      </c>
      <c r="T47" s="38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0" t="s">
        <v>41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38" t="str">
        <f>S47</f>
        <v> 31.10.2016  року</v>
      </c>
      <c r="T49" s="38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</sheetData>
  <sheetProtection/>
  <mergeCells count="37">
    <mergeCell ref="W2:Z2"/>
    <mergeCell ref="B7:Z7"/>
    <mergeCell ref="B8:Z8"/>
    <mergeCell ref="D10:D12"/>
    <mergeCell ref="C10:C12"/>
    <mergeCell ref="N10:N12"/>
    <mergeCell ref="C9:N9"/>
    <mergeCell ref="H10:H12"/>
    <mergeCell ref="W9:W12"/>
    <mergeCell ref="Z9:Z12"/>
    <mergeCell ref="C6:AB6"/>
    <mergeCell ref="X9:X12"/>
    <mergeCell ref="E10:E12"/>
    <mergeCell ref="F10:F12"/>
    <mergeCell ref="K10:K12"/>
    <mergeCell ref="J10:J12"/>
    <mergeCell ref="O9:T9"/>
    <mergeCell ref="O10:O12"/>
    <mergeCell ref="R10:R12"/>
    <mergeCell ref="Y9:Y12"/>
    <mergeCell ref="B9:B12"/>
    <mergeCell ref="Q10:Q12"/>
    <mergeCell ref="S10:S12"/>
    <mergeCell ref="T10:T12"/>
    <mergeCell ref="I10:I12"/>
    <mergeCell ref="M10:M12"/>
    <mergeCell ref="L10:L12"/>
    <mergeCell ref="P10:P12"/>
    <mergeCell ref="G10:G12"/>
    <mergeCell ref="S44:Y44"/>
    <mergeCell ref="C47:Q47"/>
    <mergeCell ref="S47:T47"/>
    <mergeCell ref="S49:T49"/>
    <mergeCell ref="C45:X45"/>
    <mergeCell ref="U9:U12"/>
    <mergeCell ref="V9:V12"/>
    <mergeCell ref="S46:T46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2016-10-31T08:49:14Z</cp:lastPrinted>
  <dcterms:created xsi:type="dcterms:W3CDTF">2010-01-29T08:37:16Z</dcterms:created>
  <dcterms:modified xsi:type="dcterms:W3CDTF">2016-11-02T14:10:16Z</dcterms:modified>
  <cp:category/>
  <cp:version/>
  <cp:contentType/>
  <cp:contentStatus/>
</cp:coreProperties>
</file>