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'Лист1'!$B$1:$Z$49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<sst xmlns="http://schemas.openxmlformats.org/spreadsheetml/2006/main" count="52" uniqueCount="46">
  <si>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</si>
  <si>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</si>
  <si>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</si>
  <si>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</si>
  <si>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</si>
  <si>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</si>
  <si>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</si>
  <si>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</si>
  <si>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</si>
  <si>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</si>
  <si>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</si>
  <si>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</si>
  <si>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</si>
  <si>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</si>
  <si>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</si>
  <si>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</si>
  <si>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</si>
  <si>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</si>
  <si>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</si>
  <si>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</si>
  <si>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</si>
  <si>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</si>
  <si>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</si>
  <si>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</si>
  <si>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</si>
  <si>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</si>
  <si>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</si>
  <si>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</si>
  <si>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</si>
  <si>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</si>
  <si>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</si>
  <si>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ГВС Гребеники  п/м Одеське ЛВУМГ (ВУПЗГ)</t>
  </si>
  <si>
    <t>Філія "УМГ"ПРИКАРПАТТРАНСГАЗ"</t>
  </si>
  <si>
    <t>&lt;0,1</t>
  </si>
  <si>
    <t>при 20°С; 101,325 кПа</t>
  </si>
  <si>
    <t>густина кг/м³</t>
  </si>
  <si>
    <t>теплота зоряння нижча МДж/м³</t>
  </si>
  <si>
    <r>
      <t>Свідоцтво про атестацію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№ РО - 014/2014 </t>
    </r>
    <r>
      <rPr>
        <sz val="8"/>
        <rFont val="Times New Roman"/>
        <family val="1"/>
      </rPr>
      <t xml:space="preserve"> дійсне до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16.01.2017 р.</t>
    </r>
  </si>
  <si>
    <r>
      <t xml:space="preserve">переданого </t>
    </r>
    <r>
      <rPr>
        <b/>
        <u val="single"/>
        <sz val="10"/>
        <rFont val="Times New Roman"/>
        <family val="1"/>
      </rPr>
      <t>Одеським ЛВУМГ</t>
    </r>
    <r>
      <rPr>
        <sz val="10"/>
        <rFont val="Times New Roman"/>
        <family val="1"/>
      </rPr>
      <t xml:space="preserve">  та прийнятого</t>
    </r>
    <r>
      <rPr>
        <b/>
        <u val="single"/>
        <sz val="10"/>
        <rFont val="Times New Roman"/>
        <family val="1"/>
      </rPr>
      <t xml:space="preserve"> ПАТ "Одесагаз"</t>
    </r>
    <r>
      <rPr>
        <sz val="10"/>
        <rFont val="Times New Roman"/>
        <family val="1"/>
      </rPr>
      <t xml:space="preserve"> </t>
    </r>
  </si>
  <si>
    <t>відсутн.</t>
  </si>
  <si>
    <t xml:space="preserve">Добова витрата газу, тис м3                      </t>
  </si>
  <si>
    <t>Сумарне значення за місяць, тис. м3</t>
  </si>
  <si>
    <t>&lt;0,2</t>
  </si>
  <si>
    <r>
      <t>з газопроводу</t>
    </r>
    <r>
      <rPr>
        <u val="single"/>
        <sz val="10"/>
        <rFont val="Times New Roman"/>
        <family val="1"/>
      </rPr>
      <t xml:space="preserve"> АТІ </t>
    </r>
    <r>
      <rPr>
        <sz val="10"/>
        <rFont val="Times New Roman"/>
        <family val="1"/>
      </rPr>
      <t xml:space="preserve">за період з </t>
    </r>
    <r>
      <rPr>
        <u val="single"/>
        <sz val="10"/>
        <rFont val="Times New Roman"/>
        <family val="1"/>
      </rPr>
      <t>01 .10. 2016 р.</t>
    </r>
    <r>
      <rPr>
        <sz val="10"/>
        <rFont val="Times New Roman"/>
        <family val="1"/>
      </rPr>
      <t xml:space="preserve"> по</t>
    </r>
    <r>
      <rPr>
        <u val="single"/>
        <sz val="10"/>
        <rFont val="Times New Roman"/>
        <family val="1"/>
      </rPr>
      <t xml:space="preserve"> 31.10.2016 р.</t>
    </r>
  </si>
  <si>
    <t xml:space="preserve">Хімік ГВС Гребеники                                                                                                          Царалунга Л.Л.                                                                                                        31.10.2016 р.   </t>
  </si>
  <si>
    <t xml:space="preserve">В.О. начальника Одеського ЛВУМГ                                                                               Лебедько І.М.                                                                                                          31.10 .2016 р.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</si>
</sst>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7" fontId="8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185" fontId="3" fillId="0" borderId="0" xfId="0" applyNumberFormat="1" applyFont="1" applyFill="1" applyAlignment="1">
      <alignment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185" fontId="1" fillId="0" borderId="12" xfId="0" applyNumberFormat="1" applyFont="1" applyBorder="1" applyAlignment="1">
      <alignment horizontal="right" vertical="center" wrapText="1"/>
    </xf>
    <xf numFmtId="185" fontId="1" fillId="0" borderId="13" xfId="0" applyNumberFormat="1" applyFont="1" applyBorder="1" applyAlignment="1">
      <alignment horizontal="right" vertical="center" wrapText="1"/>
    </xf>
    <xf numFmtId="185" fontId="1" fillId="0" borderId="14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textRotation="90" wrapText="1"/>
    </xf>
    <xf numFmtId="0" fontId="3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Layout" zoomScaleSheetLayoutView="90" workbookViewId="0" topLeftCell="A1">
      <selection activeCell="B1" sqref="B1:Z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1" width="7.125" style="0" customWidth="1"/>
    <col min="12" max="12" width="6.75390625" style="0" customWidth="1"/>
    <col min="1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625" style="0" customWidth="1"/>
    <col min="27" max="27" width="6.875" style="0" customWidth="1"/>
    <col min="29" max="29" width="9.125" style="6" customWidth="1"/>
  </cols>
  <sheetData>
    <row r="1" spans="2:27" ht="12.75">
      <c r="B1" s="2" t="s">
        <v>4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</row>
    <row r="2" spans="2:27" ht="12.75">
      <c r="B2" s="2" t="s">
        <v>32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6"/>
      <c r="X2" s="57"/>
      <c r="Y2" s="57"/>
      <c r="Z2" s="3"/>
      <c r="AA2" s="3"/>
    </row>
    <row r="3" spans="2:27" ht="12.75">
      <c r="B3" s="29" t="s">
        <v>31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</row>
    <row r="5" spans="2:27" ht="12.75">
      <c r="B5" s="2" t="s">
        <v>37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</row>
    <row r="6" spans="2:27" ht="19.5" customHeight="1">
      <c r="B6" s="62" t="s">
        <v>27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9"/>
      <c r="AA6" s="20"/>
    </row>
    <row r="7" spans="2:27" ht="22.5" customHeight="1">
      <c r="B7" s="58" t="s">
        <v>38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3"/>
      <c r="AA7" s="3"/>
    </row>
    <row r="8" spans="2:27" ht="18" customHeight="1">
      <c r="B8" s="60" t="s">
        <v>43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3"/>
      <c r="AA8" s="3"/>
    </row>
    <row r="9" spans="2:29" ht="26.25" customHeight="1">
      <c r="B9" s="46" t="s">
        <v>9</v>
      </c>
      <c r="C9" s="49" t="s">
        <v>28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64" t="s">
        <v>34</v>
      </c>
      <c r="P9" s="65"/>
      <c r="Q9" s="65"/>
      <c r="R9" s="65"/>
      <c r="S9" s="65"/>
      <c r="T9" s="66"/>
      <c r="U9" s="52" t="s">
        <v>25</v>
      </c>
      <c r="V9" s="63" t="s">
        <v>26</v>
      </c>
      <c r="W9" s="55" t="s">
        <v>22</v>
      </c>
      <c r="X9" s="55" t="s">
        <v>23</v>
      </c>
      <c r="Y9" s="55" t="s">
        <v>24</v>
      </c>
      <c r="Z9" s="55" t="s">
        <v>40</v>
      </c>
      <c r="AB9" s="6"/>
      <c r="AC9"/>
    </row>
    <row r="10" spans="2:29" ht="48.75" customHeight="1">
      <c r="B10" s="47"/>
      <c r="C10" s="40" t="s">
        <v>10</v>
      </c>
      <c r="D10" s="40" t="s">
        <v>11</v>
      </c>
      <c r="E10" s="40" t="s">
        <v>12</v>
      </c>
      <c r="F10" s="40" t="s">
        <v>13</v>
      </c>
      <c r="G10" s="40" t="s">
        <v>14</v>
      </c>
      <c r="H10" s="40" t="s">
        <v>15</v>
      </c>
      <c r="I10" s="40" t="s">
        <v>16</v>
      </c>
      <c r="J10" s="40" t="s">
        <v>17</v>
      </c>
      <c r="K10" s="40" t="s">
        <v>18</v>
      </c>
      <c r="L10" s="40" t="s">
        <v>19</v>
      </c>
      <c r="M10" s="41" t="s">
        <v>20</v>
      </c>
      <c r="N10" s="41" t="s">
        <v>21</v>
      </c>
      <c r="O10" s="41" t="s">
        <v>35</v>
      </c>
      <c r="P10" s="41" t="s">
        <v>36</v>
      </c>
      <c r="Q10" s="41" t="s">
        <v>6</v>
      </c>
      <c r="R10" s="41" t="s">
        <v>5</v>
      </c>
      <c r="S10" s="41" t="s">
        <v>7</v>
      </c>
      <c r="T10" s="41" t="s">
        <v>8</v>
      </c>
      <c r="U10" s="53"/>
      <c r="V10" s="42"/>
      <c r="W10" s="55"/>
      <c r="X10" s="55"/>
      <c r="Y10" s="55"/>
      <c r="Z10" s="55"/>
      <c r="AB10" s="6"/>
      <c r="AC10"/>
    </row>
    <row r="11" spans="2:29" ht="15.75" customHeight="1">
      <c r="B11" s="4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4"/>
      <c r="Q11" s="44"/>
      <c r="R11" s="42"/>
      <c r="S11" s="42"/>
      <c r="T11" s="42"/>
      <c r="U11" s="53"/>
      <c r="V11" s="42"/>
      <c r="W11" s="55"/>
      <c r="X11" s="55"/>
      <c r="Y11" s="55"/>
      <c r="Z11" s="55"/>
      <c r="AB11" s="6"/>
      <c r="AC11"/>
    </row>
    <row r="12" spans="2:29" ht="21" customHeight="1">
      <c r="B12" s="4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45"/>
      <c r="Q12" s="45"/>
      <c r="R12" s="43"/>
      <c r="S12" s="43"/>
      <c r="T12" s="43"/>
      <c r="U12" s="54"/>
      <c r="V12" s="43"/>
      <c r="W12" s="55"/>
      <c r="X12" s="55"/>
      <c r="Y12" s="55"/>
      <c r="Z12" s="55"/>
      <c r="AB12" s="6"/>
      <c r="AC12"/>
    </row>
    <row r="13" spans="2:28" s="9" customFormat="1" ht="12.75">
      <c r="B13" s="32">
        <v>1</v>
      </c>
      <c r="C13" s="23">
        <v>95.6971</v>
      </c>
      <c r="D13" s="23">
        <v>2.3906</v>
      </c>
      <c r="E13" s="23">
        <v>0.7666</v>
      </c>
      <c r="F13" s="23">
        <v>0.1244</v>
      </c>
      <c r="G13" s="23">
        <v>0.1153</v>
      </c>
      <c r="H13" s="23">
        <v>0</v>
      </c>
      <c r="I13" s="23">
        <v>0.0261</v>
      </c>
      <c r="J13" s="23">
        <v>0.0185</v>
      </c>
      <c r="K13" s="23">
        <v>0.0159</v>
      </c>
      <c r="L13" s="23"/>
      <c r="M13" s="23">
        <v>0.6502</v>
      </c>
      <c r="N13" s="23">
        <v>0.1832</v>
      </c>
      <c r="O13" s="23">
        <v>0.7023</v>
      </c>
      <c r="P13" s="24">
        <v>34.42</v>
      </c>
      <c r="Q13" s="25">
        <v>8222</v>
      </c>
      <c r="R13" s="24">
        <v>38.15</v>
      </c>
      <c r="S13" s="33">
        <v>9112</v>
      </c>
      <c r="T13" s="24">
        <v>49.96</v>
      </c>
      <c r="U13" s="26">
        <v>-24.9</v>
      </c>
      <c r="V13" s="7"/>
      <c r="W13" s="21"/>
      <c r="X13" s="22"/>
      <c r="Y13" s="7"/>
      <c r="Z13" s="36">
        <v>123.6</v>
      </c>
      <c r="AA13" s="30">
        <f>SUM(C13:K13)+M13+N13</f>
        <v>99.98790000000001</v>
      </c>
      <c r="AB13" s="10" t="str">
        <f>IF(AA13=100,"ОК"," ")</f>
        <v> </v>
      </c>
    </row>
    <row r="14" spans="2:28" s="9" customFormat="1" ht="12.75">
      <c r="B14" s="32">
        <v>2</v>
      </c>
      <c r="C14" s="23">
        <v>95.7475</v>
      </c>
      <c r="D14" s="23">
        <v>2.353</v>
      </c>
      <c r="E14" s="23">
        <v>0.7552</v>
      </c>
      <c r="F14" s="23">
        <v>0.1229</v>
      </c>
      <c r="G14" s="23">
        <v>0.114</v>
      </c>
      <c r="H14" s="23">
        <v>0</v>
      </c>
      <c r="I14" s="23">
        <v>0.0259</v>
      </c>
      <c r="J14" s="23">
        <v>0.0182</v>
      </c>
      <c r="K14" s="23">
        <v>0.0157</v>
      </c>
      <c r="L14" s="23"/>
      <c r="M14" s="23">
        <v>0.6569</v>
      </c>
      <c r="N14" s="23">
        <v>0.1789</v>
      </c>
      <c r="O14" s="23">
        <v>0.7018</v>
      </c>
      <c r="P14" s="24">
        <v>34.4</v>
      </c>
      <c r="Q14" s="25">
        <v>8217</v>
      </c>
      <c r="R14" s="24">
        <v>38.13</v>
      </c>
      <c r="S14" s="33">
        <v>9107</v>
      </c>
      <c r="T14" s="24">
        <v>49.95</v>
      </c>
      <c r="U14" s="26">
        <v>-24.9</v>
      </c>
      <c r="V14" s="7"/>
      <c r="W14" s="27"/>
      <c r="X14" s="22"/>
      <c r="Y14" s="7"/>
      <c r="Z14" s="36">
        <v>114.9</v>
      </c>
      <c r="AA14" s="30">
        <f aca="true" t="shared" si="0" ref="AA14:AA42">SUM(C14:K14)+M14+N14</f>
        <v>99.98819999999998</v>
      </c>
      <c r="AB14" s="10" t="str">
        <f>IF(AA14=100,"ОК"," ")</f>
        <v> </v>
      </c>
    </row>
    <row r="15" spans="2:28" s="9" customFormat="1" ht="12.75">
      <c r="B15" s="31">
        <v>3</v>
      </c>
      <c r="C15" s="23">
        <v>95.6617</v>
      </c>
      <c r="D15" s="23">
        <v>2.4145</v>
      </c>
      <c r="E15" s="23">
        <v>0.7745</v>
      </c>
      <c r="F15" s="23">
        <v>0.1266</v>
      </c>
      <c r="G15" s="23">
        <v>0.1172</v>
      </c>
      <c r="H15" s="23">
        <v>0</v>
      </c>
      <c r="I15" s="23">
        <v>0.0262</v>
      </c>
      <c r="J15" s="23">
        <v>0.0186</v>
      </c>
      <c r="K15" s="23">
        <v>0.016</v>
      </c>
      <c r="L15" s="23">
        <v>0.0082</v>
      </c>
      <c r="M15" s="23">
        <v>0.6472</v>
      </c>
      <c r="N15" s="23">
        <v>0.1857</v>
      </c>
      <c r="O15" s="23">
        <v>0.7026</v>
      </c>
      <c r="P15" s="24">
        <v>34.44</v>
      </c>
      <c r="Q15" s="25">
        <v>8225</v>
      </c>
      <c r="R15" s="24">
        <v>38.16</v>
      </c>
      <c r="S15" s="33">
        <v>9115</v>
      </c>
      <c r="T15" s="24">
        <v>49.97</v>
      </c>
      <c r="U15" s="26">
        <v>-24.8</v>
      </c>
      <c r="V15" s="7"/>
      <c r="W15" s="27"/>
      <c r="X15" s="22"/>
      <c r="Y15" s="7"/>
      <c r="Z15" s="36">
        <v>104.9</v>
      </c>
      <c r="AA15" s="30">
        <f t="shared" si="0"/>
        <v>99.9882</v>
      </c>
      <c r="AB15" s="10" t="str">
        <f>IF(AA15=100,"ОК"," ")</f>
        <v> </v>
      </c>
    </row>
    <row r="16" spans="2:28" s="9" customFormat="1" ht="12.75">
      <c r="B16" s="31">
        <v>4</v>
      </c>
      <c r="C16" s="23">
        <v>95.6153</v>
      </c>
      <c r="D16" s="23">
        <v>2.4513</v>
      </c>
      <c r="E16" s="23">
        <v>0.7835</v>
      </c>
      <c r="F16" s="23">
        <v>0.1276</v>
      </c>
      <c r="G16" s="23">
        <v>0.1176</v>
      </c>
      <c r="H16" s="23">
        <v>0</v>
      </c>
      <c r="I16" s="23">
        <v>0.0265</v>
      </c>
      <c r="J16" s="23">
        <v>0.0187</v>
      </c>
      <c r="K16" s="23">
        <v>0.0164</v>
      </c>
      <c r="L16" s="23"/>
      <c r="M16" s="23">
        <v>0.6402</v>
      </c>
      <c r="N16" s="23">
        <v>0.191</v>
      </c>
      <c r="O16" s="23">
        <v>0.703</v>
      </c>
      <c r="P16" s="24">
        <v>34.45</v>
      </c>
      <c r="Q16" s="25">
        <v>8229</v>
      </c>
      <c r="R16" s="24">
        <v>38.18</v>
      </c>
      <c r="S16" s="33">
        <v>9120</v>
      </c>
      <c r="T16" s="24">
        <v>49.98</v>
      </c>
      <c r="U16" s="26">
        <v>-24.9</v>
      </c>
      <c r="V16" s="7"/>
      <c r="W16" s="35" t="s">
        <v>39</v>
      </c>
      <c r="X16" s="22"/>
      <c r="Y16" s="7"/>
      <c r="Z16" s="36">
        <v>115.9</v>
      </c>
      <c r="AA16" s="30">
        <f t="shared" si="0"/>
        <v>99.9881</v>
      </c>
      <c r="AB16" s="10" t="str">
        <f>IF(AA16=100,"ОК"," ")</f>
        <v> </v>
      </c>
    </row>
    <row r="17" spans="2:28" s="9" customFormat="1" ht="12.75">
      <c r="B17" s="31">
        <v>5</v>
      </c>
      <c r="C17" s="23">
        <v>95.6452</v>
      </c>
      <c r="D17" s="23">
        <v>2.4354</v>
      </c>
      <c r="E17" s="23">
        <v>0.7757</v>
      </c>
      <c r="F17" s="23">
        <v>0.1253</v>
      </c>
      <c r="G17" s="23">
        <v>0.1152</v>
      </c>
      <c r="H17" s="23">
        <v>0</v>
      </c>
      <c r="I17" s="23">
        <v>0.0255</v>
      </c>
      <c r="J17" s="23">
        <v>0.0179</v>
      </c>
      <c r="K17" s="23">
        <v>0.0154</v>
      </c>
      <c r="L17" s="23"/>
      <c r="M17" s="23">
        <v>0.6428</v>
      </c>
      <c r="N17" s="23">
        <v>0.1896</v>
      </c>
      <c r="O17" s="23">
        <v>0.7027</v>
      </c>
      <c r="P17" s="24">
        <v>34.44</v>
      </c>
      <c r="Q17" s="25">
        <v>8225</v>
      </c>
      <c r="R17" s="24">
        <v>38.17</v>
      </c>
      <c r="S17" s="33">
        <v>9116</v>
      </c>
      <c r="T17" s="24">
        <v>49.97</v>
      </c>
      <c r="U17" s="26">
        <v>-24.9</v>
      </c>
      <c r="V17" s="7"/>
      <c r="W17" s="27"/>
      <c r="X17" s="26" t="s">
        <v>42</v>
      </c>
      <c r="Y17" s="26" t="s">
        <v>33</v>
      </c>
      <c r="Z17" s="36">
        <v>124.6</v>
      </c>
      <c r="AA17" s="30">
        <f t="shared" si="0"/>
        <v>99.98799999999999</v>
      </c>
      <c r="AB17" s="10" t="str">
        <f>IF(AA17=100,"ОК"," ")</f>
        <v> </v>
      </c>
    </row>
    <row r="18" spans="2:28" s="9" customFormat="1" ht="12.75">
      <c r="B18" s="31">
        <v>6</v>
      </c>
      <c r="C18" s="23">
        <v>95.6738</v>
      </c>
      <c r="D18" s="23">
        <v>2.423</v>
      </c>
      <c r="E18" s="23">
        <v>0.7669</v>
      </c>
      <c r="F18" s="23">
        <v>0.1231</v>
      </c>
      <c r="G18" s="23">
        <v>0.1132</v>
      </c>
      <c r="H18" s="23">
        <v>0</v>
      </c>
      <c r="I18" s="23">
        <v>0.025</v>
      </c>
      <c r="J18" s="23">
        <v>0.0175</v>
      </c>
      <c r="K18" s="23">
        <v>0.0147</v>
      </c>
      <c r="L18" s="23"/>
      <c r="M18" s="23">
        <v>0.6417</v>
      </c>
      <c r="N18" s="23">
        <v>0.1892</v>
      </c>
      <c r="O18" s="23">
        <v>0.7023</v>
      </c>
      <c r="P18" s="24">
        <v>34.42</v>
      </c>
      <c r="Q18" s="25">
        <v>8222</v>
      </c>
      <c r="R18" s="24">
        <v>38.15</v>
      </c>
      <c r="S18" s="33">
        <v>9112</v>
      </c>
      <c r="T18" s="24">
        <v>49.96</v>
      </c>
      <c r="U18" s="26">
        <v>-26.2</v>
      </c>
      <c r="V18" s="7"/>
      <c r="W18" s="27"/>
      <c r="X18" s="26"/>
      <c r="Y18" s="26"/>
      <c r="Z18" s="36">
        <v>132.7</v>
      </c>
      <c r="AA18" s="30">
        <f t="shared" si="0"/>
        <v>99.98810000000002</v>
      </c>
      <c r="AB18" s="10"/>
    </row>
    <row r="19" spans="2:28" s="9" customFormat="1" ht="12.75">
      <c r="B19" s="31">
        <v>7</v>
      </c>
      <c r="C19" s="23">
        <v>95.6657</v>
      </c>
      <c r="D19" s="23">
        <v>2.4303</v>
      </c>
      <c r="E19" s="23">
        <v>0.7694</v>
      </c>
      <c r="F19" s="23">
        <v>0.1227</v>
      </c>
      <c r="G19" s="23">
        <v>0.1125</v>
      </c>
      <c r="H19" s="23">
        <v>0</v>
      </c>
      <c r="I19" s="23">
        <v>0.0246</v>
      </c>
      <c r="J19" s="23">
        <v>0.0174</v>
      </c>
      <c r="K19" s="23">
        <v>0.0146</v>
      </c>
      <c r="L19" s="23"/>
      <c r="M19" s="23">
        <v>0.6425</v>
      </c>
      <c r="N19" s="23">
        <v>0.1885</v>
      </c>
      <c r="O19" s="23">
        <v>0.7024</v>
      </c>
      <c r="P19" s="24">
        <v>34.43</v>
      </c>
      <c r="Q19" s="25">
        <v>8223</v>
      </c>
      <c r="R19" s="24">
        <v>38.15</v>
      </c>
      <c r="S19" s="33">
        <v>9113</v>
      </c>
      <c r="T19" s="24">
        <v>49.96</v>
      </c>
      <c r="U19" s="26">
        <v>-25.9</v>
      </c>
      <c r="V19" s="24"/>
      <c r="W19" s="27"/>
      <c r="X19" s="22"/>
      <c r="Y19" s="7"/>
      <c r="Z19" s="36">
        <v>136.9</v>
      </c>
      <c r="AA19" s="30">
        <f t="shared" si="0"/>
        <v>99.9882</v>
      </c>
      <c r="AB19" s="10"/>
    </row>
    <row r="20" spans="2:28" s="9" customFormat="1" ht="12.75">
      <c r="B20" s="32">
        <v>8</v>
      </c>
      <c r="C20" s="23">
        <v>95.6599</v>
      </c>
      <c r="D20" s="23">
        <v>2.4279</v>
      </c>
      <c r="E20" s="23">
        <v>0.7733</v>
      </c>
      <c r="F20" s="23">
        <v>0.1234</v>
      </c>
      <c r="G20" s="23">
        <v>0.1134</v>
      </c>
      <c r="H20" s="23">
        <v>0</v>
      </c>
      <c r="I20" s="23">
        <v>0.0247</v>
      </c>
      <c r="J20" s="23">
        <v>0.0174</v>
      </c>
      <c r="K20" s="23">
        <v>0.0146</v>
      </c>
      <c r="L20" s="23"/>
      <c r="M20" s="23">
        <v>0.6444</v>
      </c>
      <c r="N20" s="23">
        <v>0.189</v>
      </c>
      <c r="O20" s="23">
        <v>0.7025</v>
      </c>
      <c r="P20" s="24">
        <v>34.43</v>
      </c>
      <c r="Q20" s="25">
        <v>8223</v>
      </c>
      <c r="R20" s="24">
        <v>38.15</v>
      </c>
      <c r="S20" s="33">
        <v>9113</v>
      </c>
      <c r="T20" s="24">
        <v>49.96</v>
      </c>
      <c r="U20" s="26">
        <v>-26</v>
      </c>
      <c r="V20" s="7"/>
      <c r="W20" s="27"/>
      <c r="X20" s="26"/>
      <c r="Y20" s="26"/>
      <c r="Z20" s="36">
        <v>204.8</v>
      </c>
      <c r="AA20" s="30">
        <f t="shared" si="0"/>
        <v>99.98799999999999</v>
      </c>
      <c r="AB20" s="10"/>
    </row>
    <row r="21" spans="2:28" s="9" customFormat="1" ht="12.75">
      <c r="B21" s="32">
        <v>9</v>
      </c>
      <c r="C21" s="23">
        <v>95.677</v>
      </c>
      <c r="D21" s="23">
        <v>2.4116</v>
      </c>
      <c r="E21" s="23">
        <v>0.7703</v>
      </c>
      <c r="F21" s="23">
        <v>0.123</v>
      </c>
      <c r="G21" s="23">
        <v>0.1135</v>
      </c>
      <c r="H21" s="23">
        <v>0</v>
      </c>
      <c r="I21" s="23">
        <v>0.0249</v>
      </c>
      <c r="J21" s="23">
        <v>0.0173</v>
      </c>
      <c r="K21" s="23">
        <v>0.0147</v>
      </c>
      <c r="L21" s="23"/>
      <c r="M21" s="23">
        <v>0.6473</v>
      </c>
      <c r="N21" s="23">
        <v>0.1885</v>
      </c>
      <c r="O21" s="23">
        <v>0.7023</v>
      </c>
      <c r="P21" s="24">
        <v>34.42</v>
      </c>
      <c r="Q21" s="25">
        <v>8222</v>
      </c>
      <c r="R21" s="24">
        <v>38.15</v>
      </c>
      <c r="S21" s="33">
        <v>9112</v>
      </c>
      <c r="T21" s="24">
        <v>49.96</v>
      </c>
      <c r="U21" s="26">
        <v>-27.3</v>
      </c>
      <c r="V21" s="7"/>
      <c r="W21" s="27"/>
      <c r="X21" s="22"/>
      <c r="Y21" s="7"/>
      <c r="Z21" s="36">
        <v>198</v>
      </c>
      <c r="AA21" s="30">
        <f t="shared" si="0"/>
        <v>99.98810000000005</v>
      </c>
      <c r="AB21" s="10"/>
    </row>
    <row r="22" spans="2:28" s="9" customFormat="1" ht="12.75">
      <c r="B22" s="31">
        <v>10</v>
      </c>
      <c r="C22" s="23">
        <v>95.6834</v>
      </c>
      <c r="D22" s="23">
        <v>2.4034</v>
      </c>
      <c r="E22" s="23">
        <v>0.7698</v>
      </c>
      <c r="F22" s="23">
        <v>0.1237</v>
      </c>
      <c r="G22" s="23">
        <v>0.1142</v>
      </c>
      <c r="H22" s="23">
        <v>0</v>
      </c>
      <c r="I22" s="23">
        <v>0.0251</v>
      </c>
      <c r="J22" s="23">
        <v>0.0179</v>
      </c>
      <c r="K22" s="23">
        <v>0.015</v>
      </c>
      <c r="L22" s="23">
        <v>0.0083</v>
      </c>
      <c r="M22" s="23">
        <v>0.6468</v>
      </c>
      <c r="N22" s="23">
        <v>0.1888</v>
      </c>
      <c r="O22" s="23">
        <v>0.7023</v>
      </c>
      <c r="P22" s="24">
        <v>34.42</v>
      </c>
      <c r="Q22" s="25">
        <v>8222</v>
      </c>
      <c r="R22" s="24">
        <v>38.15</v>
      </c>
      <c r="S22" s="33">
        <v>9112</v>
      </c>
      <c r="T22" s="24">
        <v>49.96</v>
      </c>
      <c r="U22" s="26">
        <v>-25.9</v>
      </c>
      <c r="V22" s="7"/>
      <c r="W22" s="35"/>
      <c r="X22" s="26"/>
      <c r="Y22" s="26"/>
      <c r="Z22" s="36">
        <v>187.9</v>
      </c>
      <c r="AA22" s="30">
        <f t="shared" si="0"/>
        <v>99.9881</v>
      </c>
      <c r="AB22" s="10"/>
    </row>
    <row r="23" spans="2:28" s="9" customFormat="1" ht="12.75">
      <c r="B23" s="31">
        <v>11</v>
      </c>
      <c r="C23" s="23">
        <v>95.7621</v>
      </c>
      <c r="D23" s="23">
        <v>2.3521</v>
      </c>
      <c r="E23" s="23">
        <v>0.7494</v>
      </c>
      <c r="F23" s="23">
        <v>0.1199</v>
      </c>
      <c r="G23" s="23">
        <v>0.1108</v>
      </c>
      <c r="H23" s="23">
        <v>0</v>
      </c>
      <c r="I23" s="23">
        <v>0.026</v>
      </c>
      <c r="J23" s="23">
        <v>0.0171</v>
      </c>
      <c r="K23" s="23">
        <v>0.0144</v>
      </c>
      <c r="L23" s="23"/>
      <c r="M23" s="23">
        <v>0.6513</v>
      </c>
      <c r="N23" s="23">
        <v>0.185</v>
      </c>
      <c r="O23" s="23">
        <v>0.7016</v>
      </c>
      <c r="P23" s="24">
        <v>34.39</v>
      </c>
      <c r="Q23" s="25">
        <v>8214</v>
      </c>
      <c r="R23" s="24">
        <v>38.12</v>
      </c>
      <c r="S23" s="33">
        <v>9104</v>
      </c>
      <c r="T23" s="24">
        <v>49.94</v>
      </c>
      <c r="U23" s="26">
        <v>-26.1</v>
      </c>
      <c r="V23" s="7"/>
      <c r="W23" s="27"/>
      <c r="X23" s="26"/>
      <c r="Y23" s="26"/>
      <c r="Z23" s="36">
        <v>224.4</v>
      </c>
      <c r="AA23" s="30">
        <f t="shared" si="0"/>
        <v>99.9881</v>
      </c>
      <c r="AB23" s="10"/>
    </row>
    <row r="24" spans="2:28" s="9" customFormat="1" ht="12.75">
      <c r="B24" s="31">
        <v>12</v>
      </c>
      <c r="C24" s="23">
        <v>95.7895</v>
      </c>
      <c r="D24" s="23">
        <v>2.3367</v>
      </c>
      <c r="E24" s="23">
        <v>0.7434</v>
      </c>
      <c r="F24" s="23">
        <v>0.1191</v>
      </c>
      <c r="G24" s="23">
        <v>0.1093</v>
      </c>
      <c r="H24" s="23">
        <v>0</v>
      </c>
      <c r="I24" s="23">
        <v>0.0236</v>
      </c>
      <c r="J24" s="23">
        <v>0.0168</v>
      </c>
      <c r="K24" s="23">
        <v>0.0141</v>
      </c>
      <c r="L24" s="23"/>
      <c r="M24" s="23">
        <v>0.6525</v>
      </c>
      <c r="N24" s="23">
        <v>0.1831</v>
      </c>
      <c r="O24" s="23">
        <v>0.7013</v>
      </c>
      <c r="P24" s="24">
        <v>34.38</v>
      </c>
      <c r="Q24" s="25">
        <v>8212</v>
      </c>
      <c r="R24" s="24">
        <v>38.1</v>
      </c>
      <c r="S24" s="33">
        <v>9101</v>
      </c>
      <c r="T24" s="24">
        <v>49.93</v>
      </c>
      <c r="U24" s="26">
        <v>-26</v>
      </c>
      <c r="V24" s="7"/>
      <c r="W24" s="35"/>
      <c r="X24" s="26"/>
      <c r="Y24" s="26"/>
      <c r="Z24" s="36">
        <v>250</v>
      </c>
      <c r="AA24" s="30">
        <f t="shared" si="0"/>
        <v>99.9881</v>
      </c>
      <c r="AB24" s="10"/>
    </row>
    <row r="25" spans="2:28" s="9" customFormat="1" ht="12.75">
      <c r="B25" s="31">
        <v>13</v>
      </c>
      <c r="C25" s="23">
        <v>95.7528</v>
      </c>
      <c r="D25" s="23">
        <v>2.3645</v>
      </c>
      <c r="E25" s="23">
        <v>0.7485</v>
      </c>
      <c r="F25" s="23">
        <v>0.1197</v>
      </c>
      <c r="G25" s="23">
        <v>0.1101</v>
      </c>
      <c r="H25" s="23">
        <v>0</v>
      </c>
      <c r="I25" s="23">
        <v>0.024</v>
      </c>
      <c r="J25" s="23">
        <v>0.0169</v>
      </c>
      <c r="K25" s="23">
        <v>0.0141</v>
      </c>
      <c r="L25" s="23"/>
      <c r="M25" s="23">
        <v>0.6503</v>
      </c>
      <c r="N25" s="23">
        <v>0.1872</v>
      </c>
      <c r="O25" s="23">
        <v>0.7016</v>
      </c>
      <c r="P25" s="24">
        <v>34.39</v>
      </c>
      <c r="Q25" s="25">
        <v>8214</v>
      </c>
      <c r="R25" s="24">
        <v>38.11</v>
      </c>
      <c r="S25" s="33">
        <v>9104</v>
      </c>
      <c r="T25" s="24">
        <v>49.94</v>
      </c>
      <c r="U25" s="26">
        <v>-24.7</v>
      </c>
      <c r="V25" s="7"/>
      <c r="W25" s="35"/>
      <c r="X25" s="22"/>
      <c r="Y25" s="7"/>
      <c r="Z25" s="36">
        <v>312</v>
      </c>
      <c r="AA25" s="30">
        <f t="shared" si="0"/>
        <v>99.98810000000002</v>
      </c>
      <c r="AB25" s="10"/>
    </row>
    <row r="26" spans="2:28" s="9" customFormat="1" ht="12.75">
      <c r="B26" s="32">
        <v>14</v>
      </c>
      <c r="C26" s="23">
        <v>95.77</v>
      </c>
      <c r="D26" s="23">
        <v>2.3559</v>
      </c>
      <c r="E26" s="23">
        <v>0.7449</v>
      </c>
      <c r="F26" s="23">
        <v>0.1188</v>
      </c>
      <c r="G26" s="23">
        <v>0.109</v>
      </c>
      <c r="H26" s="23">
        <v>0</v>
      </c>
      <c r="I26" s="23">
        <v>0.0236</v>
      </c>
      <c r="J26" s="23">
        <v>0.0164</v>
      </c>
      <c r="K26" s="23">
        <v>0.0139</v>
      </c>
      <c r="L26" s="23"/>
      <c r="M26" s="23">
        <v>0.6479</v>
      </c>
      <c r="N26" s="23">
        <v>0.1876</v>
      </c>
      <c r="O26" s="23">
        <v>0.7015</v>
      </c>
      <c r="P26" s="24">
        <v>34.39</v>
      </c>
      <c r="Q26" s="25">
        <v>8213</v>
      </c>
      <c r="R26" s="24">
        <v>38.11</v>
      </c>
      <c r="S26" s="33">
        <v>9102</v>
      </c>
      <c r="T26" s="24">
        <v>49.94</v>
      </c>
      <c r="U26" s="26">
        <v>-27.2</v>
      </c>
      <c r="V26" s="7"/>
      <c r="W26" s="35"/>
      <c r="X26" s="26"/>
      <c r="Y26" s="26"/>
      <c r="Z26" s="36">
        <v>353.8</v>
      </c>
      <c r="AA26" s="30">
        <f t="shared" si="0"/>
        <v>99.98800000000001</v>
      </c>
      <c r="AB26" s="10"/>
    </row>
    <row r="27" spans="2:28" s="9" customFormat="1" ht="12.75">
      <c r="B27" s="32">
        <v>15</v>
      </c>
      <c r="C27" s="23">
        <v>95.6767</v>
      </c>
      <c r="D27" s="23">
        <v>2.4133</v>
      </c>
      <c r="E27" s="23">
        <v>0.7653</v>
      </c>
      <c r="F27" s="23">
        <v>0.1222</v>
      </c>
      <c r="G27" s="23">
        <v>0.1119</v>
      </c>
      <c r="H27" s="23">
        <v>0</v>
      </c>
      <c r="I27" s="23">
        <v>0.0242</v>
      </c>
      <c r="J27" s="23">
        <v>0.0168</v>
      </c>
      <c r="K27" s="23">
        <v>0.0142</v>
      </c>
      <c r="L27" s="23"/>
      <c r="M27" s="23">
        <v>0.6483</v>
      </c>
      <c r="N27" s="23">
        <v>0.1951</v>
      </c>
      <c r="O27" s="23">
        <v>0.7023</v>
      </c>
      <c r="P27" s="24">
        <v>34.41</v>
      </c>
      <c r="Q27" s="25">
        <v>8220</v>
      </c>
      <c r="R27" s="24">
        <v>38.14</v>
      </c>
      <c r="S27" s="33">
        <v>9110</v>
      </c>
      <c r="T27" s="24">
        <v>49.95</v>
      </c>
      <c r="U27" s="26">
        <v>-23.8</v>
      </c>
      <c r="V27" s="7"/>
      <c r="W27" s="35"/>
      <c r="X27" s="28"/>
      <c r="Y27" s="11"/>
      <c r="Z27" s="36">
        <v>382.7</v>
      </c>
      <c r="AA27" s="30">
        <f>SUM(C27:K27)+M27+N27+L27</f>
        <v>99.98800000000001</v>
      </c>
      <c r="AB27" s="10" t="str">
        <f>IF(AA27=100,"ОК"," ")</f>
        <v> </v>
      </c>
    </row>
    <row r="28" spans="2:28" s="9" customFormat="1" ht="12.75">
      <c r="B28" s="32">
        <v>16</v>
      </c>
      <c r="C28" s="23">
        <v>95.75</v>
      </c>
      <c r="D28" s="23">
        <v>2.3612</v>
      </c>
      <c r="E28" s="23">
        <v>0.7509</v>
      </c>
      <c r="F28" s="23">
        <v>0.1206</v>
      </c>
      <c r="G28" s="23">
        <v>0.1108</v>
      </c>
      <c r="H28" s="23">
        <v>0</v>
      </c>
      <c r="I28" s="23">
        <v>0.0243</v>
      </c>
      <c r="J28" s="23">
        <v>0.0168</v>
      </c>
      <c r="K28" s="23">
        <v>0.0143</v>
      </c>
      <c r="L28" s="23"/>
      <c r="M28" s="23">
        <v>0.6514</v>
      </c>
      <c r="N28" s="23">
        <v>0.1878</v>
      </c>
      <c r="O28" s="23">
        <v>0.7017</v>
      </c>
      <c r="P28" s="24">
        <v>34.39</v>
      </c>
      <c r="Q28" s="25">
        <v>8215</v>
      </c>
      <c r="R28" s="24">
        <v>38.12</v>
      </c>
      <c r="S28" s="33">
        <v>9104</v>
      </c>
      <c r="T28" s="24">
        <v>49.94</v>
      </c>
      <c r="U28" s="26">
        <v>-24.3</v>
      </c>
      <c r="V28" s="7"/>
      <c r="W28" s="35"/>
      <c r="X28" s="22"/>
      <c r="Y28" s="11"/>
      <c r="Z28" s="36">
        <v>435</v>
      </c>
      <c r="AA28" s="30">
        <f>SUM(C28:K28)+M28+N28</f>
        <v>99.98809999999999</v>
      </c>
      <c r="AB28" s="10" t="str">
        <f>IF(AA28=100,"ОК"," ")</f>
        <v> </v>
      </c>
    </row>
    <row r="29" spans="2:28" s="9" customFormat="1" ht="12.75">
      <c r="B29" s="31">
        <v>17</v>
      </c>
      <c r="C29" s="23">
        <v>95.9481</v>
      </c>
      <c r="D29" s="23">
        <v>2.2192</v>
      </c>
      <c r="E29" s="23">
        <v>0.708</v>
      </c>
      <c r="F29" s="23">
        <v>0.1143</v>
      </c>
      <c r="G29" s="23">
        <v>0.105</v>
      </c>
      <c r="H29" s="23">
        <v>0</v>
      </c>
      <c r="I29" s="23">
        <v>0.0237</v>
      </c>
      <c r="J29" s="23">
        <v>0.0166</v>
      </c>
      <c r="K29" s="23">
        <v>0.0147</v>
      </c>
      <c r="L29" s="23"/>
      <c r="M29" s="23">
        <v>0.6648</v>
      </c>
      <c r="N29" s="23">
        <v>0.1738</v>
      </c>
      <c r="O29" s="23">
        <v>0.7</v>
      </c>
      <c r="P29" s="24">
        <v>34.32</v>
      </c>
      <c r="Q29" s="25">
        <v>8198</v>
      </c>
      <c r="R29" s="24">
        <v>38.04</v>
      </c>
      <c r="S29" s="33">
        <v>9086</v>
      </c>
      <c r="T29" s="24">
        <v>49.9</v>
      </c>
      <c r="U29" s="26">
        <v>-24.3</v>
      </c>
      <c r="V29" s="7"/>
      <c r="W29" s="35" t="s">
        <v>39</v>
      </c>
      <c r="X29" s="22"/>
      <c r="Y29" s="11"/>
      <c r="Z29" s="36">
        <v>436.3</v>
      </c>
      <c r="AA29" s="30">
        <f t="shared" si="0"/>
        <v>99.9882</v>
      </c>
      <c r="AB29" s="10" t="str">
        <f>IF(AA29=100,"ОК"," ")</f>
        <v> </v>
      </c>
    </row>
    <row r="30" spans="2:28" s="9" customFormat="1" ht="12.75">
      <c r="B30" s="31">
        <v>18</v>
      </c>
      <c r="C30" s="23">
        <v>95.8904</v>
      </c>
      <c r="D30" s="23">
        <v>2.2614</v>
      </c>
      <c r="E30" s="23">
        <v>0.7224</v>
      </c>
      <c r="F30" s="23">
        <v>0.1169</v>
      </c>
      <c r="G30" s="23">
        <v>0.1086</v>
      </c>
      <c r="H30" s="23">
        <v>0</v>
      </c>
      <c r="I30" s="23">
        <v>0.0244</v>
      </c>
      <c r="J30" s="23">
        <v>0.017</v>
      </c>
      <c r="K30" s="23">
        <v>0.0141</v>
      </c>
      <c r="L30" s="23">
        <v>0.0084</v>
      </c>
      <c r="M30" s="23">
        <v>0.657</v>
      </c>
      <c r="N30" s="23">
        <v>0.1759</v>
      </c>
      <c r="O30" s="23">
        <v>0.7006</v>
      </c>
      <c r="P30" s="24">
        <v>34.35</v>
      </c>
      <c r="Q30" s="25">
        <v>8204</v>
      </c>
      <c r="R30" s="24">
        <v>38.07</v>
      </c>
      <c r="S30" s="33">
        <v>9093</v>
      </c>
      <c r="T30" s="24">
        <v>49.92</v>
      </c>
      <c r="U30" s="26">
        <v>-23.1</v>
      </c>
      <c r="V30" s="7"/>
      <c r="W30" s="35"/>
      <c r="X30" s="26" t="s">
        <v>42</v>
      </c>
      <c r="Y30" s="26" t="s">
        <v>33</v>
      </c>
      <c r="Z30" s="36">
        <v>455.6</v>
      </c>
      <c r="AA30" s="30">
        <f t="shared" si="0"/>
        <v>99.98809999999997</v>
      </c>
      <c r="AB30" s="10"/>
    </row>
    <row r="31" spans="2:28" s="9" customFormat="1" ht="12.75">
      <c r="B31" s="31">
        <v>19</v>
      </c>
      <c r="C31" s="23">
        <v>95.8792</v>
      </c>
      <c r="D31" s="23">
        <v>2.2784</v>
      </c>
      <c r="E31" s="23">
        <v>0.7188</v>
      </c>
      <c r="F31" s="23">
        <v>0.1159</v>
      </c>
      <c r="G31" s="23">
        <v>0.1066</v>
      </c>
      <c r="H31" s="23">
        <v>0</v>
      </c>
      <c r="I31" s="23">
        <v>0.0233</v>
      </c>
      <c r="J31" s="23">
        <v>0.0162</v>
      </c>
      <c r="K31" s="23">
        <v>0.0143</v>
      </c>
      <c r="L31" s="23"/>
      <c r="M31" s="23">
        <v>0.6559</v>
      </c>
      <c r="N31" s="23">
        <v>0.1795</v>
      </c>
      <c r="O31" s="23">
        <v>0.7006</v>
      </c>
      <c r="P31" s="24">
        <v>34.35</v>
      </c>
      <c r="Q31" s="25">
        <v>8204</v>
      </c>
      <c r="R31" s="24">
        <v>38.07</v>
      </c>
      <c r="S31" s="33">
        <v>9092</v>
      </c>
      <c r="T31" s="24">
        <v>49.91</v>
      </c>
      <c r="U31" s="26">
        <v>-24.5</v>
      </c>
      <c r="V31" s="7"/>
      <c r="W31" s="35"/>
      <c r="X31" s="22"/>
      <c r="Y31" s="11"/>
      <c r="Z31" s="36">
        <v>477.1</v>
      </c>
      <c r="AA31" s="30">
        <f t="shared" si="0"/>
        <v>99.98810000000002</v>
      </c>
      <c r="AB31" s="10"/>
    </row>
    <row r="32" spans="2:28" s="9" customFormat="1" ht="12.75">
      <c r="B32" s="31">
        <v>20</v>
      </c>
      <c r="C32" s="23">
        <v>95.8613</v>
      </c>
      <c r="D32" s="23">
        <v>2.2912</v>
      </c>
      <c r="E32" s="23">
        <v>0.7169</v>
      </c>
      <c r="F32" s="23">
        <v>0.1149</v>
      </c>
      <c r="G32" s="23">
        <v>0.1054</v>
      </c>
      <c r="H32" s="23">
        <v>0</v>
      </c>
      <c r="I32" s="23">
        <v>0.0234</v>
      </c>
      <c r="J32" s="23">
        <v>0.0165</v>
      </c>
      <c r="K32" s="23">
        <v>0.0142</v>
      </c>
      <c r="L32" s="23"/>
      <c r="M32" s="23">
        <v>0.665</v>
      </c>
      <c r="N32" s="23">
        <v>0.1791</v>
      </c>
      <c r="O32" s="23">
        <v>0.7006</v>
      </c>
      <c r="P32" s="24">
        <v>34.35</v>
      </c>
      <c r="Q32" s="25">
        <v>8203</v>
      </c>
      <c r="R32" s="24">
        <v>38.07</v>
      </c>
      <c r="S32" s="33">
        <v>9092</v>
      </c>
      <c r="T32" s="24">
        <v>49.91</v>
      </c>
      <c r="U32" s="26">
        <v>-24.7</v>
      </c>
      <c r="V32" s="7"/>
      <c r="W32" s="35"/>
      <c r="X32" s="26"/>
      <c r="Y32" s="26"/>
      <c r="Z32" s="36">
        <v>471.4</v>
      </c>
      <c r="AA32" s="30">
        <f t="shared" si="0"/>
        <v>99.98790000000001</v>
      </c>
      <c r="AB32" s="10"/>
    </row>
    <row r="33" spans="2:28" s="9" customFormat="1" ht="12.75">
      <c r="B33" s="31">
        <v>21</v>
      </c>
      <c r="C33" s="23">
        <v>95.887</v>
      </c>
      <c r="D33" s="23">
        <v>2.2787</v>
      </c>
      <c r="E33" s="23">
        <v>0.7169</v>
      </c>
      <c r="F33" s="23">
        <v>0.1164</v>
      </c>
      <c r="G33" s="23">
        <v>0.107</v>
      </c>
      <c r="H33" s="23">
        <v>0</v>
      </c>
      <c r="I33" s="23">
        <v>0.0232</v>
      </c>
      <c r="J33" s="23">
        <v>0.0163</v>
      </c>
      <c r="K33" s="23">
        <v>0.0137</v>
      </c>
      <c r="L33" s="23"/>
      <c r="M33" s="23">
        <v>0.6512</v>
      </c>
      <c r="N33" s="23">
        <v>0.1776</v>
      </c>
      <c r="O33" s="23">
        <v>0.7005</v>
      </c>
      <c r="P33" s="24">
        <v>34.35</v>
      </c>
      <c r="Q33" s="25">
        <v>8204</v>
      </c>
      <c r="R33" s="24">
        <v>38.07</v>
      </c>
      <c r="S33" s="33">
        <v>9093</v>
      </c>
      <c r="T33" s="24">
        <v>49.92</v>
      </c>
      <c r="U33" s="26">
        <v>-24.5</v>
      </c>
      <c r="V33" s="7"/>
      <c r="W33" s="35"/>
      <c r="X33" s="26"/>
      <c r="Y33" s="26"/>
      <c r="Z33" s="36">
        <v>506.6</v>
      </c>
      <c r="AA33" s="30">
        <f t="shared" si="0"/>
        <v>99.988</v>
      </c>
      <c r="AB33" s="10"/>
    </row>
    <row r="34" spans="2:28" s="9" customFormat="1" ht="12.75">
      <c r="B34" s="32">
        <v>22</v>
      </c>
      <c r="C34" s="23">
        <v>95.8761</v>
      </c>
      <c r="D34" s="23">
        <v>2.2909</v>
      </c>
      <c r="E34" s="23">
        <v>0.7112</v>
      </c>
      <c r="F34" s="23">
        <v>0.1162</v>
      </c>
      <c r="G34" s="23">
        <v>0.1064</v>
      </c>
      <c r="H34" s="23">
        <v>0.001</v>
      </c>
      <c r="I34" s="23">
        <v>0.023</v>
      </c>
      <c r="J34" s="23">
        <v>0.0161</v>
      </c>
      <c r="K34" s="23">
        <v>0.0134</v>
      </c>
      <c r="L34" s="23"/>
      <c r="M34" s="23">
        <v>0.6526</v>
      </c>
      <c r="N34" s="23">
        <v>0.1812</v>
      </c>
      <c r="O34" s="23">
        <v>0.7005</v>
      </c>
      <c r="P34" s="24">
        <v>34.35</v>
      </c>
      <c r="Q34" s="25">
        <v>8203</v>
      </c>
      <c r="R34" s="24">
        <v>38.07</v>
      </c>
      <c r="S34" s="33">
        <v>9092</v>
      </c>
      <c r="T34" s="24">
        <v>49.91</v>
      </c>
      <c r="U34" s="26">
        <v>-24.6</v>
      </c>
      <c r="V34" s="7"/>
      <c r="W34" s="35"/>
      <c r="X34" s="22"/>
      <c r="Y34" s="11"/>
      <c r="Z34" s="36">
        <v>483.7</v>
      </c>
      <c r="AA34" s="30">
        <f t="shared" si="0"/>
        <v>99.9881</v>
      </c>
      <c r="AB34" s="10"/>
    </row>
    <row r="35" spans="2:28" s="9" customFormat="1" ht="12.75">
      <c r="B35" s="32">
        <v>23</v>
      </c>
      <c r="C35" s="23">
        <v>95.8646</v>
      </c>
      <c r="D35" s="23">
        <v>2.303</v>
      </c>
      <c r="E35" s="23">
        <v>0.7121</v>
      </c>
      <c r="F35" s="23">
        <v>0.1155</v>
      </c>
      <c r="G35" s="23">
        <v>0.1055</v>
      </c>
      <c r="H35" s="23">
        <v>0</v>
      </c>
      <c r="I35" s="23">
        <v>0.0229</v>
      </c>
      <c r="J35" s="23">
        <v>0.0159</v>
      </c>
      <c r="K35" s="23">
        <v>0.0133</v>
      </c>
      <c r="L35" s="23"/>
      <c r="M35" s="23">
        <v>0.652</v>
      </c>
      <c r="N35" s="23">
        <v>0.1833</v>
      </c>
      <c r="O35" s="23">
        <v>0.7006</v>
      </c>
      <c r="P35" s="24">
        <v>34.35</v>
      </c>
      <c r="Q35" s="25">
        <v>8204</v>
      </c>
      <c r="R35" s="24">
        <v>38.07</v>
      </c>
      <c r="S35" s="33">
        <v>9092</v>
      </c>
      <c r="T35" s="24">
        <v>49.92</v>
      </c>
      <c r="U35" s="26">
        <v>-24.5</v>
      </c>
      <c r="V35" s="7"/>
      <c r="W35" s="35"/>
      <c r="X35" s="26"/>
      <c r="Y35" s="26"/>
      <c r="Z35" s="36">
        <v>488.7</v>
      </c>
      <c r="AA35" s="30">
        <f t="shared" si="0"/>
        <v>99.98810000000002</v>
      </c>
      <c r="AB35" s="10"/>
    </row>
    <row r="36" spans="2:28" s="9" customFormat="1" ht="12.75">
      <c r="B36" s="31">
        <v>24</v>
      </c>
      <c r="C36" s="23">
        <v>95.869</v>
      </c>
      <c r="D36" s="23">
        <v>2.2968</v>
      </c>
      <c r="E36" s="23">
        <v>0.7111</v>
      </c>
      <c r="F36" s="23">
        <v>0.1161</v>
      </c>
      <c r="G36" s="23">
        <v>0.1063</v>
      </c>
      <c r="H36" s="23">
        <v>0</v>
      </c>
      <c r="I36" s="23">
        <v>0.0232</v>
      </c>
      <c r="J36" s="23">
        <v>0.0163</v>
      </c>
      <c r="K36" s="23">
        <v>0.0135</v>
      </c>
      <c r="L36" s="23"/>
      <c r="M36" s="23">
        <v>0.6509</v>
      </c>
      <c r="N36" s="23">
        <v>0.1849</v>
      </c>
      <c r="O36" s="23">
        <v>0.7006</v>
      </c>
      <c r="P36" s="24">
        <v>34.35</v>
      </c>
      <c r="Q36" s="25">
        <v>8204</v>
      </c>
      <c r="R36" s="24">
        <v>38.07</v>
      </c>
      <c r="S36" s="33">
        <v>9092</v>
      </c>
      <c r="T36" s="24">
        <v>49.91</v>
      </c>
      <c r="U36" s="26">
        <v>-24.8</v>
      </c>
      <c r="V36" s="7"/>
      <c r="W36" s="35"/>
      <c r="X36" s="22"/>
      <c r="Y36" s="11"/>
      <c r="Z36" s="36">
        <v>489.7</v>
      </c>
      <c r="AA36" s="30">
        <f t="shared" si="0"/>
        <v>99.9881</v>
      </c>
      <c r="AB36" s="10" t="str">
        <f>IF(AA36=100,"ОК"," ")</f>
        <v> </v>
      </c>
    </row>
    <row r="37" spans="2:28" s="9" customFormat="1" ht="12.75">
      <c r="B37" s="31">
        <v>25</v>
      </c>
      <c r="C37" s="23">
        <v>95.9282</v>
      </c>
      <c r="D37" s="23">
        <v>2.2559</v>
      </c>
      <c r="E37" s="23">
        <v>0.7023</v>
      </c>
      <c r="F37" s="23">
        <v>0.1145</v>
      </c>
      <c r="G37" s="23">
        <v>0.1048</v>
      </c>
      <c r="H37" s="23">
        <v>0</v>
      </c>
      <c r="I37" s="23">
        <v>0.0227</v>
      </c>
      <c r="J37" s="23">
        <v>0.016</v>
      </c>
      <c r="K37" s="23">
        <v>0.0135</v>
      </c>
      <c r="L37" s="23"/>
      <c r="M37" s="23">
        <v>0.6498</v>
      </c>
      <c r="N37" s="23">
        <v>0.1802</v>
      </c>
      <c r="O37" s="23">
        <v>0.7001</v>
      </c>
      <c r="P37" s="24">
        <v>34.33</v>
      </c>
      <c r="Q37" s="25">
        <v>8200</v>
      </c>
      <c r="R37" s="24">
        <v>38.05</v>
      </c>
      <c r="S37" s="33">
        <v>9088</v>
      </c>
      <c r="T37" s="24">
        <v>49.91</v>
      </c>
      <c r="U37" s="26">
        <v>-24.9</v>
      </c>
      <c r="V37" s="7"/>
      <c r="W37" s="35"/>
      <c r="X37" s="26"/>
      <c r="Y37" s="26"/>
      <c r="Z37" s="36">
        <v>505.8</v>
      </c>
      <c r="AA37" s="30">
        <f t="shared" si="0"/>
        <v>99.9879</v>
      </c>
      <c r="AB37" s="10" t="str">
        <f>IF(AA37=100,"ОК"," ")</f>
        <v> </v>
      </c>
    </row>
    <row r="38" spans="2:28" s="9" customFormat="1" ht="12.75">
      <c r="B38" s="31">
        <v>26</v>
      </c>
      <c r="C38" s="23">
        <v>95.9073</v>
      </c>
      <c r="D38" s="23">
        <v>2.2699</v>
      </c>
      <c r="E38" s="23">
        <v>0.7021</v>
      </c>
      <c r="F38" s="23">
        <v>0.1156</v>
      </c>
      <c r="G38" s="23">
        <v>0.1081</v>
      </c>
      <c r="H38" s="23">
        <v>0</v>
      </c>
      <c r="I38" s="23">
        <v>0.0232</v>
      </c>
      <c r="J38" s="23">
        <v>0.0162</v>
      </c>
      <c r="K38" s="23">
        <v>0.0136</v>
      </c>
      <c r="L38" s="23"/>
      <c r="M38" s="23">
        <v>0.651</v>
      </c>
      <c r="N38" s="23">
        <v>0.1811</v>
      </c>
      <c r="O38" s="23">
        <v>0.7003</v>
      </c>
      <c r="P38" s="24">
        <v>34.34</v>
      </c>
      <c r="Q38" s="25">
        <v>8201</v>
      </c>
      <c r="R38" s="24">
        <v>38.06</v>
      </c>
      <c r="S38" s="33">
        <v>9090</v>
      </c>
      <c r="T38" s="24">
        <v>49.91</v>
      </c>
      <c r="U38" s="26">
        <v>-25.4</v>
      </c>
      <c r="V38" s="7"/>
      <c r="W38" s="35"/>
      <c r="X38" s="26"/>
      <c r="Y38" s="26"/>
      <c r="Z38" s="36">
        <v>553.8</v>
      </c>
      <c r="AA38" s="30">
        <f t="shared" si="0"/>
        <v>99.98809999999999</v>
      </c>
      <c r="AB38" s="10" t="str">
        <f>IF(AA38=100,"ОК"," ")</f>
        <v> </v>
      </c>
    </row>
    <row r="39" spans="2:28" s="9" customFormat="1" ht="12.75">
      <c r="B39" s="31">
        <v>27</v>
      </c>
      <c r="C39" s="23">
        <v>95.928</v>
      </c>
      <c r="D39" s="23">
        <v>2.2602</v>
      </c>
      <c r="E39" s="23">
        <v>0.6976</v>
      </c>
      <c r="F39" s="23">
        <v>0.114</v>
      </c>
      <c r="G39" s="23">
        <v>0.1045</v>
      </c>
      <c r="H39" s="23">
        <v>0</v>
      </c>
      <c r="I39" s="23">
        <v>0.0228</v>
      </c>
      <c r="J39" s="23">
        <v>0.0158</v>
      </c>
      <c r="K39" s="23">
        <v>0.0137</v>
      </c>
      <c r="L39" s="23"/>
      <c r="M39" s="23">
        <v>0.651</v>
      </c>
      <c r="N39" s="23">
        <v>0.1806</v>
      </c>
      <c r="O39" s="23">
        <v>0.7001</v>
      </c>
      <c r="P39" s="24">
        <v>34.33</v>
      </c>
      <c r="Q39" s="25">
        <v>8199</v>
      </c>
      <c r="R39" s="24">
        <v>38.05</v>
      </c>
      <c r="S39" s="33">
        <v>9087</v>
      </c>
      <c r="T39" s="24">
        <v>49.9</v>
      </c>
      <c r="U39" s="26">
        <v>-25.6</v>
      </c>
      <c r="V39" s="7"/>
      <c r="W39" s="27"/>
      <c r="X39" s="26"/>
      <c r="Y39" s="26"/>
      <c r="Z39" s="36">
        <v>571.6</v>
      </c>
      <c r="AA39" s="30">
        <f t="shared" si="0"/>
        <v>99.98819999999999</v>
      </c>
      <c r="AB39" s="10" t="str">
        <f>IF(AA39=100,"ОК"," ")</f>
        <v> </v>
      </c>
    </row>
    <row r="40" spans="2:28" s="9" customFormat="1" ht="12.75">
      <c r="B40" s="31">
        <v>28</v>
      </c>
      <c r="C40" s="23">
        <v>95.8921</v>
      </c>
      <c r="D40" s="23">
        <v>2.2867</v>
      </c>
      <c r="E40" s="23">
        <v>0.704</v>
      </c>
      <c r="F40" s="23">
        <v>0.1148</v>
      </c>
      <c r="G40" s="23">
        <v>0.1052</v>
      </c>
      <c r="H40" s="23">
        <v>0</v>
      </c>
      <c r="I40" s="23">
        <v>0.0234</v>
      </c>
      <c r="J40" s="23">
        <v>0.0164</v>
      </c>
      <c r="K40" s="23">
        <v>0.014</v>
      </c>
      <c r="L40" s="23"/>
      <c r="M40" s="23">
        <v>0.6473</v>
      </c>
      <c r="N40" s="23">
        <v>0.1841</v>
      </c>
      <c r="O40" s="23">
        <v>0.7004</v>
      </c>
      <c r="P40" s="24">
        <v>34.34</v>
      </c>
      <c r="Q40" s="25">
        <v>8202</v>
      </c>
      <c r="R40" s="24">
        <v>38.06</v>
      </c>
      <c r="S40" s="33">
        <v>9091</v>
      </c>
      <c r="T40" s="24">
        <v>49.91</v>
      </c>
      <c r="U40" s="26">
        <v>-25.7</v>
      </c>
      <c r="V40" s="7"/>
      <c r="W40" s="27"/>
      <c r="X40" s="8"/>
      <c r="Y40" s="11"/>
      <c r="Z40" s="36">
        <v>579.6</v>
      </c>
      <c r="AA40" s="30">
        <f t="shared" si="0"/>
        <v>99.98799999999999</v>
      </c>
      <c r="AB40" s="10"/>
    </row>
    <row r="41" spans="2:28" s="9" customFormat="1" ht="12.75">
      <c r="B41" s="32">
        <v>29</v>
      </c>
      <c r="C41" s="23">
        <v>95.9154</v>
      </c>
      <c r="D41" s="23">
        <v>2.2693</v>
      </c>
      <c r="E41" s="23">
        <v>0.6992</v>
      </c>
      <c r="F41" s="23">
        <v>0.1138</v>
      </c>
      <c r="G41" s="23">
        <v>0.1042</v>
      </c>
      <c r="H41" s="23">
        <v>0</v>
      </c>
      <c r="I41" s="23">
        <v>0.023</v>
      </c>
      <c r="J41" s="23">
        <v>0.0163</v>
      </c>
      <c r="K41" s="23">
        <v>0.0137</v>
      </c>
      <c r="L41" s="23"/>
      <c r="M41" s="23">
        <v>0.6514</v>
      </c>
      <c r="N41" s="23">
        <v>0.1819</v>
      </c>
      <c r="O41" s="23">
        <v>0.7002</v>
      </c>
      <c r="P41" s="24">
        <v>34.33</v>
      </c>
      <c r="Q41" s="25">
        <v>8200</v>
      </c>
      <c r="R41" s="24">
        <v>38.05</v>
      </c>
      <c r="S41" s="33">
        <v>9088</v>
      </c>
      <c r="T41" s="24">
        <v>49.9</v>
      </c>
      <c r="U41" s="26">
        <v>-25.1</v>
      </c>
      <c r="V41" s="7"/>
      <c r="W41" s="27"/>
      <c r="X41" s="8"/>
      <c r="Y41" s="11"/>
      <c r="Z41" s="36">
        <v>568.5</v>
      </c>
      <c r="AA41" s="30">
        <f t="shared" si="0"/>
        <v>99.9882</v>
      </c>
      <c r="AB41" s="10"/>
    </row>
    <row r="42" spans="2:28" s="9" customFormat="1" ht="12.75">
      <c r="B42" s="32">
        <v>30</v>
      </c>
      <c r="C42" s="23">
        <v>95.902</v>
      </c>
      <c r="D42" s="23">
        <v>2.2745</v>
      </c>
      <c r="E42" s="23">
        <v>0.7047</v>
      </c>
      <c r="F42" s="23">
        <v>0.115</v>
      </c>
      <c r="G42" s="23">
        <v>0.1055</v>
      </c>
      <c r="H42" s="23">
        <v>0</v>
      </c>
      <c r="I42" s="23">
        <v>0.0233</v>
      </c>
      <c r="J42" s="23">
        <v>0.0162</v>
      </c>
      <c r="K42" s="23">
        <v>0.014</v>
      </c>
      <c r="L42" s="23"/>
      <c r="M42" s="23">
        <v>0.6494</v>
      </c>
      <c r="N42" s="23">
        <v>0.1837</v>
      </c>
      <c r="O42" s="23">
        <v>0.7003</v>
      </c>
      <c r="P42" s="24">
        <v>34.34</v>
      </c>
      <c r="Q42" s="34">
        <v>8201</v>
      </c>
      <c r="R42" s="24">
        <v>38.06</v>
      </c>
      <c r="S42" s="33">
        <v>9090</v>
      </c>
      <c r="T42" s="24">
        <v>49.91</v>
      </c>
      <c r="U42" s="7">
        <v>-24.8</v>
      </c>
      <c r="V42" s="7"/>
      <c r="W42" s="13"/>
      <c r="X42" s="8"/>
      <c r="Y42" s="14"/>
      <c r="Z42" s="28">
        <v>560.8</v>
      </c>
      <c r="AA42" s="30">
        <f t="shared" si="0"/>
        <v>99.98830000000001</v>
      </c>
      <c r="AB42" s="10" t="str">
        <f>IF(AA42=100,"ОК"," ")</f>
        <v> </v>
      </c>
    </row>
    <row r="43" spans="2:28" s="9" customFormat="1" ht="12" customHeight="1">
      <c r="B43" s="31">
        <v>31</v>
      </c>
      <c r="C43" s="23">
        <v>95.961</v>
      </c>
      <c r="D43" s="23">
        <v>2.2342</v>
      </c>
      <c r="E43" s="23">
        <v>0.6884</v>
      </c>
      <c r="F43" s="23">
        <v>0.1125</v>
      </c>
      <c r="G43" s="23">
        <v>0.1034</v>
      </c>
      <c r="H43" s="23"/>
      <c r="I43" s="23">
        <v>0.0227</v>
      </c>
      <c r="J43" s="23">
        <v>0.016</v>
      </c>
      <c r="K43" s="23">
        <v>0.0136</v>
      </c>
      <c r="L43" s="23"/>
      <c r="M43" s="23">
        <v>0.6557</v>
      </c>
      <c r="N43" s="23">
        <v>0.1806</v>
      </c>
      <c r="O43" s="23">
        <v>0.6998</v>
      </c>
      <c r="P43" s="24">
        <v>34.31</v>
      </c>
      <c r="Q43" s="34">
        <v>8195</v>
      </c>
      <c r="R43" s="24">
        <v>38.03</v>
      </c>
      <c r="S43" s="33">
        <v>9083</v>
      </c>
      <c r="T43" s="24">
        <v>49.89</v>
      </c>
      <c r="U43" s="7">
        <v>-25.6</v>
      </c>
      <c r="V43" s="7"/>
      <c r="W43" s="8"/>
      <c r="X43" s="8"/>
      <c r="Y43" s="14"/>
      <c r="Z43" s="28">
        <f>575.8</f>
        <v>575.8</v>
      </c>
      <c r="AA43" s="30"/>
      <c r="AB43" s="10"/>
    </row>
    <row r="44" spans="2:29" ht="12.75" customHeight="1">
      <c r="B44" s="37" t="s">
        <v>41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9"/>
      <c r="Z44" s="28">
        <f>SUM(Z13:Z43)</f>
        <v>11127.1</v>
      </c>
      <c r="AA44" s="4"/>
      <c r="AB44" s="5"/>
      <c r="AC44"/>
    </row>
    <row r="45" spans="3:24" ht="12.7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2"/>
      <c r="T45" s="12"/>
      <c r="U45" s="12"/>
      <c r="V45" s="12"/>
      <c r="W45" s="12"/>
      <c r="X45" s="12"/>
    </row>
    <row r="46" spans="3:20" ht="12.75">
      <c r="C46" s="17" t="s">
        <v>45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2" ht="12.75">
      <c r="C47" s="1" t="s">
        <v>29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17" t="s">
        <v>44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2" ht="12.75">
      <c r="C49" s="1" t="s">
        <v>30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</sheetData>
  <sheetProtection/>
  <mergeCells count="32">
    <mergeCell ref="O9:T9"/>
    <mergeCell ref="M10:M12"/>
    <mergeCell ref="Q10:Q12"/>
    <mergeCell ref="B6:Y6"/>
    <mergeCell ref="V9:V12"/>
    <mergeCell ref="E10:E12"/>
    <mergeCell ref="Z9:Z12"/>
    <mergeCell ref="O10:O12"/>
    <mergeCell ref="Y9:Y12"/>
    <mergeCell ref="J10:J12"/>
    <mergeCell ref="I10:I12"/>
    <mergeCell ref="L10:L12"/>
    <mergeCell ref="C9:N9"/>
    <mergeCell ref="U9:U12"/>
    <mergeCell ref="X9:X12"/>
    <mergeCell ref="R10:R12"/>
    <mergeCell ref="W2:Y2"/>
    <mergeCell ref="B7:Y7"/>
    <mergeCell ref="B8:Y8"/>
    <mergeCell ref="D10:D12"/>
    <mergeCell ref="C10:C12"/>
    <mergeCell ref="W9:W12"/>
    <mergeCell ref="B44:Y44"/>
    <mergeCell ref="F10:F12"/>
    <mergeCell ref="K10:K12"/>
    <mergeCell ref="N10:N12"/>
    <mergeCell ref="G10:G12"/>
    <mergeCell ref="P10:P12"/>
    <mergeCell ref="S10:S12"/>
    <mergeCell ref="T10:T12"/>
    <mergeCell ref="B9:B12"/>
    <mergeCell ref="H10:H12"/>
  </mergeCells>
  <conditionalFormatting sqref="Q20:Q22 Q24:Q30">
    <cfRule type="cellIs" priority="115" dxfId="34" operator="lessThan" stopIfTrue="1">
      <formula>8000</formula>
    </cfRule>
    <cfRule type="cellIs" priority="116" dxfId="34" operator="greaterThan" stopIfTrue="1">
      <formula>8550</formula>
    </cfRule>
  </conditionalFormatting>
  <conditionalFormatting sqref="Q31:Q33">
    <cfRule type="cellIs" priority="113" dxfId="34" operator="lessThan" stopIfTrue="1">
      <formula>8000</formula>
    </cfRule>
    <cfRule type="cellIs" priority="114" dxfId="34" operator="greaterThan" stopIfTrue="1">
      <formula>8550</formula>
    </cfRule>
  </conditionalFormatting>
  <conditionalFormatting sqref="Q34 Q36:Q38 Q40">
    <cfRule type="cellIs" priority="111" dxfId="34" operator="lessThan" stopIfTrue="1">
      <formula>8000</formula>
    </cfRule>
    <cfRule type="cellIs" priority="112" dxfId="34" operator="greaterThan" stopIfTrue="1">
      <formula>8550</formula>
    </cfRule>
  </conditionalFormatting>
  <conditionalFormatting sqref="Q41">
    <cfRule type="cellIs" priority="109" dxfId="34" operator="lessThan" stopIfTrue="1">
      <formula>8000</formula>
    </cfRule>
    <cfRule type="cellIs" priority="110" dxfId="34" operator="greaterThan" stopIfTrue="1">
      <formula>8550</formula>
    </cfRule>
  </conditionalFormatting>
  <conditionalFormatting sqref="Q16:Q19">
    <cfRule type="cellIs" priority="107" dxfId="34" operator="lessThan" stopIfTrue="1">
      <formula>8000</formula>
    </cfRule>
    <cfRule type="cellIs" priority="108" dxfId="34" operator="greaterThan" stopIfTrue="1">
      <formula>8550</formula>
    </cfRule>
  </conditionalFormatting>
  <conditionalFormatting sqref="Q35">
    <cfRule type="cellIs" priority="103" dxfId="34" operator="lessThan" stopIfTrue="1">
      <formula>8000</formula>
    </cfRule>
    <cfRule type="cellIs" priority="104" dxfId="34" operator="greaterThan" stopIfTrue="1">
      <formula>8550</formula>
    </cfRule>
  </conditionalFormatting>
  <conditionalFormatting sqref="Q23">
    <cfRule type="cellIs" priority="101" dxfId="34" operator="lessThan" stopIfTrue="1">
      <formula>8000</formula>
    </cfRule>
    <cfRule type="cellIs" priority="102" dxfId="34" operator="greaterThan" stopIfTrue="1">
      <formula>8550</formula>
    </cfRule>
  </conditionalFormatting>
  <conditionalFormatting sqref="Q39">
    <cfRule type="cellIs" priority="99" dxfId="34" operator="lessThan" stopIfTrue="1">
      <formula>8000</formula>
    </cfRule>
    <cfRule type="cellIs" priority="100" dxfId="34" operator="greaterThan" stopIfTrue="1">
      <formula>8550</formula>
    </cfRule>
  </conditionalFormatting>
  <conditionalFormatting sqref="Q14:Q15">
    <cfRule type="cellIs" priority="59" dxfId="34" operator="lessThan" stopIfTrue="1">
      <formula>8000</formula>
    </cfRule>
    <cfRule type="cellIs" priority="60" dxfId="34" operator="greaterThan" stopIfTrue="1">
      <formula>8550</formula>
    </cfRule>
  </conditionalFormatting>
  <conditionalFormatting sqref="Q13">
    <cfRule type="cellIs" priority="57" dxfId="34" operator="lessThan" stopIfTrue="1">
      <formula>8000</formula>
    </cfRule>
    <cfRule type="cellIs" priority="58" dxfId="34" operator="greaterThan" stopIfTrue="1">
      <formula>8550</formula>
    </cfRule>
  </conditionalFormatting>
  <conditionalFormatting sqref="R13">
    <cfRule type="cellIs" priority="39" dxfId="34" operator="lessThan" stopIfTrue="1">
      <formula>36</formula>
    </cfRule>
    <cfRule type="cellIs" priority="40" dxfId="34" operator="greaterThan" stopIfTrue="1">
      <formula>39.5</formula>
    </cfRule>
  </conditionalFormatting>
  <conditionalFormatting sqref="R43">
    <cfRule type="cellIs" priority="37" dxfId="34" operator="lessThan" stopIfTrue="1">
      <formula>36</formula>
    </cfRule>
    <cfRule type="cellIs" priority="38" dxfId="34" operator="greaterThan" stopIfTrue="1">
      <formula>39</formula>
    </cfRule>
  </conditionalFormatting>
  <conditionalFormatting sqref="P13:P43">
    <cfRule type="cellIs" priority="35" dxfId="34" operator="lessThan" stopIfTrue="1">
      <formula>34</formula>
    </cfRule>
    <cfRule type="cellIs" priority="36" dxfId="34" operator="greaterThan" stopIfTrue="1">
      <formula>35.5</formula>
    </cfRule>
  </conditionalFormatting>
  <conditionalFormatting sqref="T13:T43">
    <cfRule type="cellIs" priority="33" dxfId="34" operator="lessThan" stopIfTrue="1">
      <formula>48</formula>
    </cfRule>
    <cfRule type="cellIs" priority="34" dxfId="34" operator="greaterThan" stopIfTrue="1">
      <formula>51</formula>
    </cfRule>
  </conditionalFormatting>
  <conditionalFormatting sqref="V19">
    <cfRule type="cellIs" priority="17" dxfId="34" operator="lessThan" stopIfTrue="1">
      <formula>34</formula>
    </cfRule>
    <cfRule type="cellIs" priority="18" dxfId="34" operator="greaterThan" stopIfTrue="1">
      <formula>35.5</formula>
    </cfRule>
  </conditionalFormatting>
  <conditionalFormatting sqref="R14:R42">
    <cfRule type="cellIs" priority="15" dxfId="34" operator="lessThan" stopIfTrue="1">
      <formula>36</formula>
    </cfRule>
    <cfRule type="cellIs" priority="16" dxfId="34" operator="greaterThan" stopIfTrue="1">
      <formula>39.5</formula>
    </cfRule>
  </conditionalFormatting>
  <conditionalFormatting sqref="Z13:Z41 Z44">
    <cfRule type="cellIs" priority="1" dxfId="34" operator="lessThan" stopIfTrue="1">
      <formula>11000</formula>
    </cfRule>
    <cfRule type="cellIs" priority="2" dxfId="34" operator="greaterThan" stopIfTrue="1">
      <formula>12100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2016-11-02T14:27:12Z</cp:lastPrinted>
  <dcterms:created xsi:type="dcterms:W3CDTF">2010-01-29T08:37:16Z</dcterms:created>
  <dcterms:modified xsi:type="dcterms:W3CDTF">2016-11-02T14:27:14Z</dcterms:modified>
  <cp:category/>
  <cp:version/>
  <cp:contentType/>
  <cp:contentStatus/>
</cp:coreProperties>
</file>