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9435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'Лист1'!$B$1:$Z$51</definedName>
  </definedNames>
  <calcPr fullCalcOnLoad="1"/>
</workbook>
</file>

<file path=xl/sharedStrings.xml><?xml version="1.0" encoding="utf-8"?>
<sst xmlns="http://schemas.openxmlformats.org/spreadsheetml/2006/main" count="50" uniqueCount="45">
  <si>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</si>
  <si>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</si>
  <si>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</si>
  <si>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</si>
  <si>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</si>
  <si>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</si>
  <si>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теплота зоряння нижча кКал/м³</t>
  </si>
  <si>
    <t>Теплота згоряння вища кКал/м³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</si>
  <si>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</si>
  <si>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</si>
  <si>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</si>
  <si>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</si>
  <si>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</si>
  <si>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</si>
  <si>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</si>
  <si>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</si>
  <si>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</si>
  <si>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</si>
  <si>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</si>
  <si>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</si>
  <si>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</si>
  <si>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</si>
  <si>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</si>
  <si>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</si>
  <si>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</si>
  <si>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</si>
  <si>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</si>
  <si>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</si>
  <si>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</si>
  <si>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</si>
  <si>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</si>
  <si>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"УМГ"ПРИКАРПАТТРАНСГАЗ"</t>
  </si>
  <si>
    <r>
      <t>Свідоцтво про атестацію</t>
    </r>
    <r>
      <rPr>
        <u val="single"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 xml:space="preserve">№ РО -159/2014 </t>
    </r>
    <r>
      <rPr>
        <sz val="8"/>
        <rFont val="Arial"/>
        <family val="2"/>
      </rPr>
      <t xml:space="preserve"> дійсне до</t>
    </r>
    <r>
      <rPr>
        <u val="single"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17.09.2017 р.</t>
    </r>
  </si>
  <si>
    <t xml:space="preserve">Березівський п/м Одеське ЛВУМГ </t>
  </si>
  <si>
    <t>число Воббе вище МДж/м3</t>
  </si>
  <si>
    <r>
      <t>з газопроводу</t>
    </r>
    <r>
      <rPr>
        <u val="single"/>
        <sz val="10"/>
        <rFont val="Arial"/>
        <family val="2"/>
      </rPr>
      <t xml:space="preserve"> ШДКРІ </t>
    </r>
    <r>
      <rPr>
        <sz val="10"/>
        <rFont val="Arial"/>
        <family val="2"/>
      </rPr>
      <t xml:space="preserve">за період з </t>
    </r>
    <r>
      <rPr>
        <u val="single"/>
        <sz val="10"/>
        <rFont val="Arial"/>
        <family val="2"/>
      </rPr>
      <t>01 .04. 2016 р.</t>
    </r>
    <r>
      <rPr>
        <sz val="10"/>
        <rFont val="Arial"/>
        <family val="2"/>
      </rPr>
      <t xml:space="preserve"> по</t>
    </r>
    <r>
      <rPr>
        <u val="single"/>
        <sz val="10"/>
        <rFont val="Arial"/>
        <family val="2"/>
      </rPr>
      <t xml:space="preserve"> 30.04.2016 р.</t>
    </r>
  </si>
  <si>
    <t xml:space="preserve">Добова витрата газу, тис м3                      </t>
  </si>
  <si>
    <t>Сумарне значення за місяць, тис. м3</t>
  </si>
  <si>
    <t>теплота зоряння нижча  МДж/м³</t>
  </si>
  <si>
    <t xml:space="preserve">Теплота згоряння вища МДж/м³ </t>
  </si>
  <si>
    <t>&lt;0,1</t>
  </si>
  <si>
    <t>відсутні</t>
  </si>
  <si>
    <r>
      <t xml:space="preserve">переданого </t>
    </r>
    <r>
      <rPr>
        <b/>
        <u val="single"/>
        <sz val="10"/>
        <rFont val="Arial"/>
        <family val="2"/>
      </rPr>
      <t>Одеським ЛВУМГ</t>
    </r>
    <r>
      <rPr>
        <sz val="10"/>
        <rFont val="Arial"/>
        <family val="2"/>
      </rPr>
      <t xml:space="preserve">  та прийнятого</t>
    </r>
    <r>
      <rPr>
        <b/>
        <u val="single"/>
        <sz val="10"/>
        <rFont val="Arial"/>
        <family val="2"/>
      </rPr>
      <t xml:space="preserve"> ПАТ "Одесагаз"</t>
    </r>
    <r>
      <rPr>
        <sz val="10"/>
        <rFont val="Arial"/>
        <family val="2"/>
      </rPr>
      <t xml:space="preserve"> з газопроводу ШДКРІ за період з 01 .10. 2016 р. по 31.10.2016 р.</t>
    </r>
  </si>
  <si>
    <t xml:space="preserve">В.О. начальника Одеського ЛВУМГ                                                           Лебедько І.М.                                                                                                     31.10.2016 р.   </t>
  </si>
  <si>
    <t xml:space="preserve">Хімік ВХАЛ  ГКС "Березівка"                                                           Тимошевська Л.М.                                                                                                     31.10.2016 р.   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</si>
</sst>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dd/mm/yy;@"/>
    <numFmt numFmtId="193" formatCode="0.0"/>
    <numFmt numFmtId="194" formatCode="0.000"/>
    <numFmt numFmtId="195" formatCode="0.0000"/>
    <numFmt numFmtId="196" formatCode="0.00000"/>
    <numFmt numFmtId="197" formatCode="0.000000"/>
    <numFmt numFmtId="198" formatCode="0.0000000"/>
    <numFmt numFmtId="199" formatCode="0.00000000"/>
    <numFmt numFmtId="200" formatCode="0.000000000"/>
    <numFmt numFmtId="201" formatCode="0.0000000000"/>
    <numFmt numFmtId="202" formatCode="0.00000000000"/>
    <numFmt numFmtId="203" formatCode="0.000000000000"/>
    <numFmt numFmtId="204" formatCode="0.0000000000000"/>
    <numFmt numFmtId="205" formatCode="0.00000000000000"/>
    <numFmt numFmtId="206" formatCode="#,##0.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94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94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95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9" fillId="0" borderId="11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wrapText="1"/>
    </xf>
    <xf numFmtId="193" fontId="3" fillId="0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195" fontId="3" fillId="0" borderId="13" xfId="0" applyNumberFormat="1" applyFont="1" applyFill="1" applyBorder="1" applyAlignment="1">
      <alignment horizontal="center" wrapText="1"/>
    </xf>
    <xf numFmtId="195" fontId="12" fillId="0" borderId="13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top" wrapText="1"/>
    </xf>
    <xf numFmtId="195" fontId="3" fillId="0" borderId="13" xfId="0" applyNumberFormat="1" applyFont="1" applyFill="1" applyBorder="1" applyAlignment="1">
      <alignment horizontal="center" vertical="top" wrapText="1"/>
    </xf>
    <xf numFmtId="193" fontId="0" fillId="0" borderId="10" xfId="0" applyNumberFormat="1" applyBorder="1" applyAlignment="1">
      <alignment/>
    </xf>
    <xf numFmtId="193" fontId="1" fillId="0" borderId="13" xfId="0" applyNumberFormat="1" applyFont="1" applyBorder="1" applyAlignment="1">
      <alignment horizontal="right" vertical="center" wrapText="1"/>
    </xf>
    <xf numFmtId="193" fontId="1" fillId="0" borderId="14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20" fillId="0" borderId="10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93" fontId="1" fillId="0" borderId="11" xfId="0" applyNumberFormat="1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textRotation="90" wrapText="1"/>
    </xf>
    <xf numFmtId="0" fontId="13" fillId="0" borderId="19" xfId="0" applyFont="1" applyBorder="1" applyAlignment="1">
      <alignment horizontal="center" textRotation="90" wrapText="1"/>
    </xf>
    <xf numFmtId="0" fontId="13" fillId="0" borderId="20" xfId="0" applyFont="1" applyBorder="1" applyAlignment="1">
      <alignment horizontal="center" textRotation="90" wrapText="1"/>
    </xf>
    <xf numFmtId="0" fontId="13" fillId="0" borderId="15" xfId="0" applyFont="1" applyBorder="1" applyAlignment="1">
      <alignment horizontal="center" textRotation="90" wrapText="1"/>
    </xf>
    <xf numFmtId="0" fontId="6" fillId="0" borderId="15" xfId="0" applyFont="1" applyBorder="1" applyAlignment="1">
      <alignment textRotation="90" wrapText="1"/>
    </xf>
    <xf numFmtId="0" fontId="6" fillId="0" borderId="16" xfId="0" applyFont="1" applyBorder="1" applyAlignment="1">
      <alignment textRotation="90" wrapText="1"/>
    </xf>
    <xf numFmtId="0" fontId="0" fillId="0" borderId="17" xfId="0" applyBorder="1" applyAlignment="1">
      <alignment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6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tabSelected="1" zoomScale="90" zoomScaleNormal="90" zoomScaleSheetLayoutView="90" workbookViewId="0" topLeftCell="A1">
      <selection activeCell="B1" sqref="B1:Z5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12.2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31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4"/>
      <c r="X2" s="65"/>
      <c r="Y2" s="65"/>
      <c r="Z2" s="4"/>
      <c r="AA2" s="4"/>
    </row>
    <row r="3" spans="2:27" ht="12.75">
      <c r="B3" s="27" t="s">
        <v>33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21.75" customHeight="1">
      <c r="B6" s="72" t="s">
        <v>26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25"/>
      <c r="AA6" s="26"/>
    </row>
    <row r="7" spans="2:27" ht="38.25" customHeight="1">
      <c r="B7" s="66" t="s">
        <v>42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4"/>
      <c r="AA7" s="4"/>
    </row>
    <row r="8" spans="2:27" ht="3" customHeight="1" hidden="1">
      <c r="B8" s="68" t="s">
        <v>35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4"/>
      <c r="AA8" s="4"/>
    </row>
    <row r="9" spans="2:29" ht="32.25" customHeight="1">
      <c r="B9" s="55" t="s">
        <v>8</v>
      </c>
      <c r="C9" s="61" t="s">
        <v>27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O9" s="73" t="s">
        <v>28</v>
      </c>
      <c r="P9" s="74"/>
      <c r="Q9" s="74"/>
      <c r="R9" s="75"/>
      <c r="S9" s="75"/>
      <c r="T9" s="76"/>
      <c r="U9" s="51" t="s">
        <v>24</v>
      </c>
      <c r="V9" s="54" t="s">
        <v>25</v>
      </c>
      <c r="W9" s="43" t="s">
        <v>21</v>
      </c>
      <c r="X9" s="43" t="s">
        <v>22</v>
      </c>
      <c r="Y9" s="43" t="s">
        <v>23</v>
      </c>
      <c r="Z9" s="48" t="s">
        <v>36</v>
      </c>
      <c r="AB9" s="7"/>
      <c r="AC9"/>
    </row>
    <row r="10" spans="2:29" ht="48.75" customHeight="1">
      <c r="B10" s="56"/>
      <c r="C10" s="44" t="s">
        <v>9</v>
      </c>
      <c r="D10" s="44" t="s">
        <v>10</v>
      </c>
      <c r="E10" s="44" t="s">
        <v>11</v>
      </c>
      <c r="F10" s="44" t="s">
        <v>12</v>
      </c>
      <c r="G10" s="44" t="s">
        <v>13</v>
      </c>
      <c r="H10" s="44" t="s">
        <v>14</v>
      </c>
      <c r="I10" s="44" t="s">
        <v>15</v>
      </c>
      <c r="J10" s="44" t="s">
        <v>16</v>
      </c>
      <c r="K10" s="44" t="s">
        <v>17</v>
      </c>
      <c r="L10" s="44" t="s">
        <v>18</v>
      </c>
      <c r="M10" s="45" t="s">
        <v>19</v>
      </c>
      <c r="N10" s="45" t="s">
        <v>20</v>
      </c>
      <c r="O10" s="45" t="s">
        <v>5</v>
      </c>
      <c r="P10" s="58" t="s">
        <v>38</v>
      </c>
      <c r="Q10" s="45" t="s">
        <v>6</v>
      </c>
      <c r="R10" s="45" t="s">
        <v>39</v>
      </c>
      <c r="S10" s="45" t="s">
        <v>7</v>
      </c>
      <c r="T10" s="45" t="s">
        <v>34</v>
      </c>
      <c r="U10" s="52"/>
      <c r="V10" s="46"/>
      <c r="W10" s="43"/>
      <c r="X10" s="43"/>
      <c r="Y10" s="43"/>
      <c r="Z10" s="48"/>
      <c r="AB10" s="7"/>
      <c r="AC10"/>
    </row>
    <row r="11" spans="2:29" ht="15.75" customHeight="1">
      <c r="B11" s="56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6"/>
      <c r="N11" s="46"/>
      <c r="O11" s="46"/>
      <c r="P11" s="59"/>
      <c r="Q11" s="70"/>
      <c r="R11" s="46"/>
      <c r="S11" s="46"/>
      <c r="T11" s="46"/>
      <c r="U11" s="52"/>
      <c r="V11" s="46"/>
      <c r="W11" s="43"/>
      <c r="X11" s="43"/>
      <c r="Y11" s="43"/>
      <c r="Z11" s="48"/>
      <c r="AB11" s="7"/>
      <c r="AC11"/>
    </row>
    <row r="12" spans="2:29" ht="28.5" customHeight="1">
      <c r="B12" s="57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7"/>
      <c r="N12" s="47"/>
      <c r="O12" s="47"/>
      <c r="P12" s="60"/>
      <c r="Q12" s="71"/>
      <c r="R12" s="47"/>
      <c r="S12" s="47"/>
      <c r="T12" s="47"/>
      <c r="U12" s="53"/>
      <c r="V12" s="47"/>
      <c r="W12" s="43"/>
      <c r="X12" s="43"/>
      <c r="Y12" s="43"/>
      <c r="Z12" s="48"/>
      <c r="AB12" s="7"/>
      <c r="AC12"/>
    </row>
    <row r="13" spans="2:28" s="11" customFormat="1" ht="12.75">
      <c r="B13" s="8">
        <v>1</v>
      </c>
      <c r="C13" s="15">
        <v>95.3684</v>
      </c>
      <c r="D13" s="15">
        <v>2.6038</v>
      </c>
      <c r="E13" s="15">
        <v>0.84</v>
      </c>
      <c r="F13" s="15">
        <v>0.1348</v>
      </c>
      <c r="G13" s="15">
        <v>0.1326</v>
      </c>
      <c r="H13" s="15">
        <v>0.0005</v>
      </c>
      <c r="I13" s="15">
        <v>0.0251</v>
      </c>
      <c r="J13" s="15">
        <v>0.018</v>
      </c>
      <c r="K13" s="15">
        <v>0.0068</v>
      </c>
      <c r="L13" s="15">
        <v>0.0075</v>
      </c>
      <c r="M13" s="15">
        <v>0.6626</v>
      </c>
      <c r="N13" s="15">
        <v>0.1998</v>
      </c>
      <c r="O13" s="15">
        <v>0.7049</v>
      </c>
      <c r="P13" s="28">
        <v>34.521</v>
      </c>
      <c r="Q13" s="29">
        <v>8244.77</v>
      </c>
      <c r="R13" s="28">
        <v>38.2689</v>
      </c>
      <c r="S13" s="29">
        <v>9140</v>
      </c>
      <c r="T13" s="28">
        <v>50.02</v>
      </c>
      <c r="U13" s="9">
        <v>-16.8</v>
      </c>
      <c r="V13" s="9"/>
      <c r="W13" s="16"/>
      <c r="X13" s="9"/>
      <c r="Y13" s="34"/>
      <c r="Z13" s="40">
        <v>587.6</v>
      </c>
      <c r="AA13" s="12">
        <f aca="true" t="shared" si="0" ref="AA13:AA23">SUM(C13:K13)+M13+N13+L13</f>
        <v>99.99989999999998</v>
      </c>
      <c r="AB13" s="13" t="str">
        <f>IF(AA13=100,"ОК"," ")</f>
        <v> </v>
      </c>
    </row>
    <row r="14" spans="2:28" s="11" customFormat="1" ht="12.75">
      <c r="B14" s="8">
        <v>2</v>
      </c>
      <c r="C14" s="15">
        <v>95.6639</v>
      </c>
      <c r="D14" s="15">
        <v>2.4088</v>
      </c>
      <c r="E14" s="15">
        <v>0.7772</v>
      </c>
      <c r="F14" s="15">
        <v>0.1247</v>
      </c>
      <c r="G14" s="15">
        <v>0.1214</v>
      </c>
      <c r="H14" s="15">
        <v>0.0002</v>
      </c>
      <c r="I14" s="15">
        <v>0.0229</v>
      </c>
      <c r="J14" s="15">
        <v>0.016</v>
      </c>
      <c r="K14" s="15">
        <v>0.0094</v>
      </c>
      <c r="L14" s="15">
        <v>0.0076</v>
      </c>
      <c r="M14" s="15">
        <v>0.6718</v>
      </c>
      <c r="N14" s="15">
        <v>0.1762</v>
      </c>
      <c r="O14" s="15">
        <v>0.7024</v>
      </c>
      <c r="P14" s="28">
        <v>34.42</v>
      </c>
      <c r="Q14" s="29">
        <v>8222</v>
      </c>
      <c r="R14" s="28">
        <v>38.17</v>
      </c>
      <c r="S14" s="29">
        <v>9116</v>
      </c>
      <c r="T14" s="28">
        <v>49.98</v>
      </c>
      <c r="U14" s="9">
        <v>-16.5</v>
      </c>
      <c r="V14" s="9"/>
      <c r="W14" s="20"/>
      <c r="X14" s="9"/>
      <c r="Y14" s="34"/>
      <c r="Z14" s="40">
        <v>592</v>
      </c>
      <c r="AA14" s="12">
        <f t="shared" si="0"/>
        <v>100.0001</v>
      </c>
      <c r="AB14" s="13" t="str">
        <f>IF(AA14=100,"ОК"," ")</f>
        <v> </v>
      </c>
    </row>
    <row r="15" spans="2:28" s="11" customFormat="1" ht="12.75">
      <c r="B15" s="8">
        <v>3</v>
      </c>
      <c r="C15" s="15">
        <v>95.5936</v>
      </c>
      <c r="D15" s="15">
        <v>2.446</v>
      </c>
      <c r="E15" s="15">
        <v>0.7879</v>
      </c>
      <c r="F15" s="15">
        <v>0.1263</v>
      </c>
      <c r="G15" s="15">
        <v>0.1245</v>
      </c>
      <c r="H15" s="15">
        <v>0.0002</v>
      </c>
      <c r="I15" s="15">
        <v>0.024</v>
      </c>
      <c r="J15" s="15">
        <v>0.017</v>
      </c>
      <c r="K15" s="15">
        <v>0.0095</v>
      </c>
      <c r="L15" s="15">
        <v>0.0077</v>
      </c>
      <c r="M15" s="15">
        <v>0.6816</v>
      </c>
      <c r="N15" s="15">
        <v>0.1817</v>
      </c>
      <c r="O15" s="15">
        <v>0.703</v>
      </c>
      <c r="P15" s="28">
        <v>34.44</v>
      </c>
      <c r="Q15" s="29">
        <v>8226</v>
      </c>
      <c r="R15" s="28">
        <v>38.18</v>
      </c>
      <c r="S15" s="29">
        <v>9120</v>
      </c>
      <c r="T15" s="28">
        <v>49.98</v>
      </c>
      <c r="U15" s="9">
        <v>-17.1</v>
      </c>
      <c r="V15" s="9"/>
      <c r="W15" s="16"/>
      <c r="X15" s="9"/>
      <c r="Y15" s="34"/>
      <c r="Z15" s="40">
        <v>653.5</v>
      </c>
      <c r="AA15" s="12">
        <f t="shared" si="0"/>
        <v>100</v>
      </c>
      <c r="AB15" s="13" t="str">
        <f>IF(AA15=100,"ОК"," ")</f>
        <v>ОК</v>
      </c>
    </row>
    <row r="16" spans="2:28" s="11" customFormat="1" ht="12.75">
      <c r="B16" s="8">
        <v>4</v>
      </c>
      <c r="C16" s="15">
        <v>94.4238</v>
      </c>
      <c r="D16" s="15">
        <v>3.2203</v>
      </c>
      <c r="E16" s="15">
        <v>0.9068</v>
      </c>
      <c r="F16" s="15">
        <v>0.1171</v>
      </c>
      <c r="G16" s="15">
        <v>0.1188</v>
      </c>
      <c r="H16" s="15">
        <v>0.0004</v>
      </c>
      <c r="I16" s="15">
        <v>0.0228</v>
      </c>
      <c r="J16" s="15">
        <v>0.0161</v>
      </c>
      <c r="K16" s="15">
        <v>0.0065</v>
      </c>
      <c r="L16" s="15">
        <v>0.0077</v>
      </c>
      <c r="M16" s="15">
        <v>0.9605</v>
      </c>
      <c r="N16" s="15">
        <v>0.1993</v>
      </c>
      <c r="O16" s="15">
        <v>0.7102</v>
      </c>
      <c r="P16" s="28">
        <v>34.5866</v>
      </c>
      <c r="Q16" s="29">
        <v>8260.87</v>
      </c>
      <c r="R16" s="28">
        <v>38.337</v>
      </c>
      <c r="S16" s="29">
        <v>9156.69</v>
      </c>
      <c r="T16" s="9">
        <v>49.927</v>
      </c>
      <c r="U16" s="9">
        <v>-18.8</v>
      </c>
      <c r="V16" s="9"/>
      <c r="W16" s="16"/>
      <c r="X16" s="9"/>
      <c r="Y16" s="34"/>
      <c r="Z16" s="40">
        <v>1372.4</v>
      </c>
      <c r="AA16" s="12">
        <f t="shared" si="0"/>
        <v>100.00009999999997</v>
      </c>
      <c r="AB16" s="13" t="str">
        <f>IF(AA16=100,"ОК"," ")</f>
        <v> </v>
      </c>
    </row>
    <row r="17" spans="2:28" s="11" customFormat="1" ht="12.75">
      <c r="B17" s="8">
        <v>5</v>
      </c>
      <c r="C17" s="15">
        <v>95.2137</v>
      </c>
      <c r="D17" s="15">
        <v>2.6931</v>
      </c>
      <c r="E17" s="15">
        <v>0.8393</v>
      </c>
      <c r="F17" s="15">
        <v>0.127</v>
      </c>
      <c r="G17" s="15">
        <v>0.1265</v>
      </c>
      <c r="H17" s="15">
        <v>0.0003</v>
      </c>
      <c r="I17" s="15">
        <v>0.0244</v>
      </c>
      <c r="J17" s="15">
        <v>0.0172</v>
      </c>
      <c r="K17" s="15">
        <v>0.0091</v>
      </c>
      <c r="L17" s="15">
        <v>0.0077</v>
      </c>
      <c r="M17" s="15">
        <v>0.7464</v>
      </c>
      <c r="N17" s="15">
        <v>0.1953</v>
      </c>
      <c r="O17" s="15">
        <v>0.7056</v>
      </c>
      <c r="P17" s="28">
        <v>34.51</v>
      </c>
      <c r="Q17" s="29">
        <v>8242</v>
      </c>
      <c r="R17" s="28">
        <v>38.25</v>
      </c>
      <c r="S17" s="29">
        <v>9137</v>
      </c>
      <c r="T17" s="28">
        <v>49.98</v>
      </c>
      <c r="U17" s="9">
        <v>-19.1</v>
      </c>
      <c r="V17" s="9"/>
      <c r="W17" s="19"/>
      <c r="X17" s="9"/>
      <c r="Y17" s="34"/>
      <c r="Z17" s="40">
        <v>2370.4</v>
      </c>
      <c r="AA17" s="12">
        <f t="shared" si="0"/>
        <v>99.99999999999999</v>
      </c>
      <c r="AB17" s="13" t="str">
        <f>IF(AA17=100,"ОК"," ")</f>
        <v>ОК</v>
      </c>
    </row>
    <row r="18" spans="2:28" s="11" customFormat="1" ht="12.75">
      <c r="B18" s="8">
        <v>6</v>
      </c>
      <c r="C18" s="15">
        <v>95.3981</v>
      </c>
      <c r="D18" s="15">
        <v>2.5376</v>
      </c>
      <c r="E18" s="15">
        <v>0.8224</v>
      </c>
      <c r="F18" s="15">
        <v>0.1309</v>
      </c>
      <c r="G18" s="15">
        <v>0.1328</v>
      </c>
      <c r="H18" s="15">
        <v>0.0005</v>
      </c>
      <c r="I18" s="15">
        <v>0.0259</v>
      </c>
      <c r="J18" s="15">
        <v>0.0185</v>
      </c>
      <c r="K18" s="15">
        <v>0.0115</v>
      </c>
      <c r="L18" s="15">
        <v>0.0066</v>
      </c>
      <c r="M18" s="15">
        <v>0.7085</v>
      </c>
      <c r="N18" s="15">
        <v>0.2068</v>
      </c>
      <c r="O18" s="15">
        <v>0.7048</v>
      </c>
      <c r="P18" s="28">
        <v>34.4798</v>
      </c>
      <c r="Q18" s="29">
        <v>8235</v>
      </c>
      <c r="R18" s="28">
        <v>38.2261</v>
      </c>
      <c r="S18" s="9">
        <v>9130</v>
      </c>
      <c r="T18" s="28">
        <v>49.97</v>
      </c>
      <c r="U18" s="32">
        <v>-18.5</v>
      </c>
      <c r="V18" s="9"/>
      <c r="W18" s="19" t="s">
        <v>41</v>
      </c>
      <c r="X18" s="9"/>
      <c r="Y18" s="34"/>
      <c r="Z18" s="40">
        <v>2504</v>
      </c>
      <c r="AA18" s="12">
        <f t="shared" si="0"/>
        <v>100.0001</v>
      </c>
      <c r="AB18" s="13"/>
    </row>
    <row r="19" spans="2:28" s="11" customFormat="1" ht="12.75">
      <c r="B19" s="8">
        <v>7</v>
      </c>
      <c r="C19" s="15">
        <v>95.3982</v>
      </c>
      <c r="D19" s="15">
        <v>2.545</v>
      </c>
      <c r="E19" s="15">
        <v>0.8215</v>
      </c>
      <c r="F19" s="15">
        <v>0.1302</v>
      </c>
      <c r="G19" s="15">
        <v>0.1326</v>
      </c>
      <c r="H19" s="15">
        <v>0.0005</v>
      </c>
      <c r="I19" s="15">
        <v>0.0261</v>
      </c>
      <c r="J19" s="15">
        <v>0.0183</v>
      </c>
      <c r="K19" s="15">
        <v>0.0094</v>
      </c>
      <c r="L19" s="15">
        <v>0.0066</v>
      </c>
      <c r="M19" s="15">
        <v>0.7074</v>
      </c>
      <c r="N19" s="15">
        <v>0.2041</v>
      </c>
      <c r="O19" s="15">
        <v>0.7047</v>
      </c>
      <c r="P19" s="28">
        <v>34.48</v>
      </c>
      <c r="Q19" s="29">
        <v>8235</v>
      </c>
      <c r="R19" s="28">
        <v>38.23</v>
      </c>
      <c r="S19" s="29">
        <v>9130</v>
      </c>
      <c r="T19" s="28">
        <v>49.97</v>
      </c>
      <c r="U19" s="9">
        <v>-18.2</v>
      </c>
      <c r="V19" s="9"/>
      <c r="W19" s="19"/>
      <c r="X19" s="9">
        <v>0.2</v>
      </c>
      <c r="Y19" s="35" t="s">
        <v>40</v>
      </c>
      <c r="Z19" s="40">
        <v>2599.5</v>
      </c>
      <c r="AA19" s="12">
        <f t="shared" si="0"/>
        <v>99.99990000000001</v>
      </c>
      <c r="AB19" s="13"/>
    </row>
    <row r="20" spans="2:28" s="11" customFormat="1" ht="12.75">
      <c r="B20" s="8">
        <v>8</v>
      </c>
      <c r="C20" s="15">
        <v>95.3391</v>
      </c>
      <c r="D20" s="15">
        <v>2.5861</v>
      </c>
      <c r="E20" s="15">
        <v>0.833</v>
      </c>
      <c r="F20" s="15">
        <v>0.1314</v>
      </c>
      <c r="G20" s="15">
        <v>0.1334</v>
      </c>
      <c r="H20" s="15">
        <v>0.0004</v>
      </c>
      <c r="I20" s="15">
        <v>0.0268</v>
      </c>
      <c r="J20" s="15">
        <v>0.0188</v>
      </c>
      <c r="K20" s="15">
        <v>0.0105</v>
      </c>
      <c r="L20" s="15">
        <v>0.0065</v>
      </c>
      <c r="M20" s="15">
        <v>0.7021</v>
      </c>
      <c r="N20" s="15">
        <v>0.2116</v>
      </c>
      <c r="O20" s="15">
        <v>0.7052</v>
      </c>
      <c r="P20" s="28">
        <v>34.5</v>
      </c>
      <c r="Q20" s="29">
        <v>8240</v>
      </c>
      <c r="R20" s="28">
        <v>38.25</v>
      </c>
      <c r="S20" s="29">
        <v>9135</v>
      </c>
      <c r="T20" s="28">
        <v>49.98</v>
      </c>
      <c r="U20" s="9">
        <v>-18.5</v>
      </c>
      <c r="V20" s="9"/>
      <c r="X20" s="9"/>
      <c r="Y20" s="35"/>
      <c r="Z20" s="40">
        <v>2768.9</v>
      </c>
      <c r="AA20" s="12">
        <f t="shared" si="0"/>
        <v>99.99969999999999</v>
      </c>
      <c r="AB20" s="13"/>
    </row>
    <row r="21" spans="2:28" s="11" customFormat="1" ht="12.75">
      <c r="B21" s="8">
        <v>9</v>
      </c>
      <c r="C21" s="15">
        <v>95.3207</v>
      </c>
      <c r="D21" s="15">
        <v>2.5897</v>
      </c>
      <c r="E21" s="15">
        <v>0.8335</v>
      </c>
      <c r="F21" s="15">
        <v>0.1323</v>
      </c>
      <c r="G21" s="15">
        <v>0.1356</v>
      </c>
      <c r="H21" s="15">
        <v>0.0003</v>
      </c>
      <c r="I21" s="15">
        <v>0.0268</v>
      </c>
      <c r="J21" s="15">
        <v>0.0189</v>
      </c>
      <c r="K21" s="15">
        <v>0.0089</v>
      </c>
      <c r="L21" s="15">
        <v>0.0073</v>
      </c>
      <c r="M21" s="15">
        <v>0.71</v>
      </c>
      <c r="N21" s="15">
        <v>0.216</v>
      </c>
      <c r="O21" s="15">
        <v>0.7053</v>
      </c>
      <c r="P21" s="28">
        <v>34.4956</v>
      </c>
      <c r="Q21" s="29">
        <v>8239</v>
      </c>
      <c r="R21" s="28">
        <v>38.24</v>
      </c>
      <c r="S21" s="29">
        <v>9134</v>
      </c>
      <c r="T21" s="28">
        <v>49.9755</v>
      </c>
      <c r="U21" s="9">
        <v>-18.8</v>
      </c>
      <c r="V21" s="9"/>
      <c r="W21" s="30"/>
      <c r="X21" s="9"/>
      <c r="Y21" s="34"/>
      <c r="Z21" s="40">
        <v>2751.6</v>
      </c>
      <c r="AA21" s="12">
        <f t="shared" si="0"/>
        <v>99.99999999999997</v>
      </c>
      <c r="AB21" s="13"/>
    </row>
    <row r="22" spans="2:28" s="11" customFormat="1" ht="12.75">
      <c r="B22" s="8">
        <v>10</v>
      </c>
      <c r="C22" s="15">
        <v>95.3915</v>
      </c>
      <c r="D22" s="15">
        <v>2.5549</v>
      </c>
      <c r="E22" s="15">
        <v>0.817</v>
      </c>
      <c r="F22" s="15">
        <v>0.1301</v>
      </c>
      <c r="G22" s="15">
        <v>0.1317</v>
      </c>
      <c r="H22" s="15">
        <v>0.0007</v>
      </c>
      <c r="I22" s="15">
        <v>0.0255</v>
      </c>
      <c r="J22" s="15">
        <v>0.0183</v>
      </c>
      <c r="K22" s="15">
        <v>0.0123</v>
      </c>
      <c r="L22" s="15">
        <v>0.0072</v>
      </c>
      <c r="M22" s="15">
        <v>0.7071</v>
      </c>
      <c r="N22" s="15">
        <v>0.2038</v>
      </c>
      <c r="O22" s="15">
        <v>0.7047</v>
      </c>
      <c r="P22" s="28">
        <v>34.482</v>
      </c>
      <c r="Q22" s="29">
        <v>8236</v>
      </c>
      <c r="R22" s="28">
        <v>38.2285</v>
      </c>
      <c r="S22" s="29">
        <v>9130.7</v>
      </c>
      <c r="T22" s="28">
        <v>49.9766</v>
      </c>
      <c r="U22" s="9">
        <v>-18.2</v>
      </c>
      <c r="V22" s="9"/>
      <c r="W22" s="19"/>
      <c r="X22" s="31"/>
      <c r="Y22" s="35"/>
      <c r="Z22" s="40">
        <v>2738.1</v>
      </c>
      <c r="AA22" s="12">
        <f t="shared" si="0"/>
        <v>100.00009999999996</v>
      </c>
      <c r="AB22" s="13"/>
    </row>
    <row r="23" spans="2:28" s="11" customFormat="1" ht="12.75">
      <c r="B23" s="8">
        <v>11</v>
      </c>
      <c r="C23" s="15">
        <v>95.4026</v>
      </c>
      <c r="D23" s="15">
        <v>2.5222</v>
      </c>
      <c r="E23" s="15">
        <v>0.8336</v>
      </c>
      <c r="F23" s="15">
        <v>0.13</v>
      </c>
      <c r="G23" s="15">
        <v>0.133</v>
      </c>
      <c r="H23" s="15">
        <v>0.0012</v>
      </c>
      <c r="I23" s="15">
        <v>0.0257</v>
      </c>
      <c r="J23" s="15">
        <v>0.0185</v>
      </c>
      <c r="K23" s="15">
        <v>0.0125</v>
      </c>
      <c r="L23" s="15">
        <v>0.0062</v>
      </c>
      <c r="M23" s="15">
        <v>0.7017</v>
      </c>
      <c r="N23" s="15">
        <v>0.2129</v>
      </c>
      <c r="O23" s="15">
        <v>0.7049</v>
      </c>
      <c r="P23" s="28">
        <v>34.4831</v>
      </c>
      <c r="Q23" s="29">
        <v>8236</v>
      </c>
      <c r="R23" s="28">
        <v>38.2297</v>
      </c>
      <c r="S23" s="29">
        <v>9131</v>
      </c>
      <c r="T23" s="28">
        <v>49.9739</v>
      </c>
      <c r="U23" s="9">
        <v>-18.2</v>
      </c>
      <c r="V23" s="9"/>
      <c r="W23" s="16"/>
      <c r="X23" s="9"/>
      <c r="Y23" s="34"/>
      <c r="Z23" s="40">
        <v>2870.7</v>
      </c>
      <c r="AA23" s="12">
        <f t="shared" si="0"/>
        <v>100.00010000000002</v>
      </c>
      <c r="AB23" s="13"/>
    </row>
    <row r="24" spans="2:28" s="11" customFormat="1" ht="12.75">
      <c r="B24" s="8">
        <v>12</v>
      </c>
      <c r="C24" s="15">
        <v>95.5887</v>
      </c>
      <c r="D24" s="15">
        <v>2.4364</v>
      </c>
      <c r="E24" s="15">
        <v>0.7992</v>
      </c>
      <c r="F24" s="15">
        <v>0.1247</v>
      </c>
      <c r="G24" s="15">
        <v>0.1249</v>
      </c>
      <c r="H24" s="15">
        <v>0.0006</v>
      </c>
      <c r="I24" s="15">
        <v>0.0238</v>
      </c>
      <c r="J24" s="15">
        <v>0.0167</v>
      </c>
      <c r="K24" s="15">
        <v>0.0097</v>
      </c>
      <c r="L24" s="15">
        <v>0.0056</v>
      </c>
      <c r="M24" s="15">
        <v>0.6769</v>
      </c>
      <c r="N24" s="15">
        <v>0.1928</v>
      </c>
      <c r="O24" s="15">
        <v>0.7032</v>
      </c>
      <c r="P24" s="28">
        <v>34.4396</v>
      </c>
      <c r="Q24" s="29">
        <v>8226</v>
      </c>
      <c r="R24" s="28">
        <v>38.1836</v>
      </c>
      <c r="S24" s="29">
        <v>9120</v>
      </c>
      <c r="T24" s="28">
        <v>49.9735</v>
      </c>
      <c r="U24" s="9">
        <v>-19.1</v>
      </c>
      <c r="V24" s="9"/>
      <c r="W24" s="19"/>
      <c r="X24" s="9"/>
      <c r="Y24" s="34"/>
      <c r="Z24" s="40">
        <v>3024.3</v>
      </c>
      <c r="AA24" s="12">
        <f aca="true" t="shared" si="1" ref="AA24:AA44">SUM(C24:K24)+M24+N24+L24</f>
        <v>100.00000000000001</v>
      </c>
      <c r="AB24" s="13"/>
    </row>
    <row r="25" spans="2:28" s="11" customFormat="1" ht="12.75">
      <c r="B25" s="8">
        <v>13</v>
      </c>
      <c r="C25" s="15">
        <v>95.4941</v>
      </c>
      <c r="D25" s="15">
        <v>2.4984</v>
      </c>
      <c r="E25" s="15">
        <v>0.8058</v>
      </c>
      <c r="F25" s="15">
        <v>0.1249</v>
      </c>
      <c r="G25" s="15">
        <v>0.1266</v>
      </c>
      <c r="H25" s="15">
        <v>0.0006</v>
      </c>
      <c r="I25" s="15">
        <v>0.024</v>
      </c>
      <c r="J25" s="15">
        <v>0.0173</v>
      </c>
      <c r="K25" s="15">
        <v>0.0093</v>
      </c>
      <c r="L25" s="15">
        <v>0.0063</v>
      </c>
      <c r="M25" s="15">
        <v>0.6925</v>
      </c>
      <c r="N25" s="15">
        <v>0.2003</v>
      </c>
      <c r="O25" s="15">
        <v>0.7038</v>
      </c>
      <c r="P25" s="28">
        <v>34.4531</v>
      </c>
      <c r="Q25" s="29">
        <v>8229</v>
      </c>
      <c r="R25" s="28">
        <v>38.1978</v>
      </c>
      <c r="S25" s="29">
        <v>9123</v>
      </c>
      <c r="T25" s="28">
        <v>49.969</v>
      </c>
      <c r="U25" s="9">
        <v>-19.4</v>
      </c>
      <c r="V25" s="9"/>
      <c r="W25" s="16"/>
      <c r="X25" s="9"/>
      <c r="Y25" s="34"/>
      <c r="Z25" s="40">
        <v>3230</v>
      </c>
      <c r="AA25" s="12">
        <f t="shared" si="1"/>
        <v>100.0001</v>
      </c>
      <c r="AB25" s="13"/>
    </row>
    <row r="26" spans="2:28" s="11" customFormat="1" ht="12.75">
      <c r="B26" s="8">
        <v>14</v>
      </c>
      <c r="C26" s="15">
        <v>95.6003</v>
      </c>
      <c r="D26" s="15">
        <v>2.4184</v>
      </c>
      <c r="E26" s="15">
        <v>0.7964</v>
      </c>
      <c r="F26" s="15">
        <v>0.124</v>
      </c>
      <c r="G26" s="15">
        <v>0.1284</v>
      </c>
      <c r="H26" s="15">
        <v>0.003</v>
      </c>
      <c r="I26" s="15">
        <v>0.0263</v>
      </c>
      <c r="J26" s="15">
        <v>0.019</v>
      </c>
      <c r="K26" s="15">
        <v>0.0118</v>
      </c>
      <c r="L26" s="15"/>
      <c r="M26" s="15">
        <v>0.6808</v>
      </c>
      <c r="N26" s="15">
        <v>0.1916</v>
      </c>
      <c r="O26" s="15">
        <v>0.7033</v>
      </c>
      <c r="P26" s="28">
        <v>34.44</v>
      </c>
      <c r="Q26" s="29">
        <v>8227</v>
      </c>
      <c r="R26" s="28">
        <v>38.19</v>
      </c>
      <c r="S26" s="29">
        <v>9122</v>
      </c>
      <c r="T26" s="28">
        <v>49.98</v>
      </c>
      <c r="U26" s="32"/>
      <c r="V26" s="9"/>
      <c r="Z26" s="40">
        <v>3366.2</v>
      </c>
      <c r="AA26" s="12">
        <f t="shared" si="1"/>
        <v>100.00000000000001</v>
      </c>
      <c r="AB26" s="13"/>
    </row>
    <row r="27" spans="2:28" s="11" customFormat="1" ht="12.75">
      <c r="B27" s="8">
        <v>15</v>
      </c>
      <c r="C27" s="15">
        <v>95.5655</v>
      </c>
      <c r="D27" s="15">
        <v>2.4285</v>
      </c>
      <c r="E27" s="15">
        <v>0.8031</v>
      </c>
      <c r="F27" s="15">
        <v>0.1254</v>
      </c>
      <c r="G27" s="15">
        <v>0.1305</v>
      </c>
      <c r="H27" s="15">
        <v>0.0029</v>
      </c>
      <c r="I27" s="15">
        <v>0.0268</v>
      </c>
      <c r="J27" s="15">
        <v>0.0196</v>
      </c>
      <c r="K27" s="15">
        <v>0.0119</v>
      </c>
      <c r="L27" s="15"/>
      <c r="M27" s="15">
        <v>0.6893</v>
      </c>
      <c r="N27" s="15">
        <v>0.1965</v>
      </c>
      <c r="O27" s="15">
        <v>0.7036</v>
      </c>
      <c r="P27" s="28">
        <v>34.45</v>
      </c>
      <c r="Q27" s="29">
        <v>8229</v>
      </c>
      <c r="R27" s="28">
        <v>38.2</v>
      </c>
      <c r="S27" s="29">
        <v>9123</v>
      </c>
      <c r="T27" s="28">
        <v>49.98</v>
      </c>
      <c r="U27" s="9"/>
      <c r="V27" s="9"/>
      <c r="W27" s="19"/>
      <c r="X27" s="9"/>
      <c r="Y27" s="36"/>
      <c r="Z27" s="40">
        <v>3484.3</v>
      </c>
      <c r="AA27" s="12">
        <f t="shared" si="1"/>
        <v>99.99999999999999</v>
      </c>
      <c r="AB27" s="13" t="str">
        <f>IF(AA27=100,"ОК"," ")</f>
        <v>ОК</v>
      </c>
    </row>
    <row r="28" spans="2:28" s="11" customFormat="1" ht="12.75">
      <c r="B28" s="14">
        <v>16</v>
      </c>
      <c r="C28" s="15">
        <v>95.6425</v>
      </c>
      <c r="D28" s="15">
        <v>2.3839</v>
      </c>
      <c r="E28" s="15">
        <v>0.7878</v>
      </c>
      <c r="F28" s="15">
        <v>0.1231</v>
      </c>
      <c r="G28" s="15">
        <v>0.1275</v>
      </c>
      <c r="H28" s="15">
        <v>0.0033</v>
      </c>
      <c r="I28" s="15">
        <v>0.0261</v>
      </c>
      <c r="J28" s="15">
        <v>0.019</v>
      </c>
      <c r="K28" s="15">
        <v>0.0107</v>
      </c>
      <c r="L28" s="15"/>
      <c r="M28" s="15">
        <v>0.6853</v>
      </c>
      <c r="N28" s="15">
        <v>0.1908</v>
      </c>
      <c r="O28" s="15">
        <v>0.7029</v>
      </c>
      <c r="P28" s="28">
        <v>34.43</v>
      </c>
      <c r="Q28" s="29">
        <v>8223</v>
      </c>
      <c r="R28" s="28">
        <v>38.17</v>
      </c>
      <c r="S28" s="9">
        <v>9117</v>
      </c>
      <c r="T28" s="28">
        <v>49.97</v>
      </c>
      <c r="U28" s="32"/>
      <c r="V28" s="9"/>
      <c r="W28" s="10"/>
      <c r="X28" s="9"/>
      <c r="Y28" s="35"/>
      <c r="Z28" s="40">
        <v>3628.5</v>
      </c>
      <c r="AA28" s="12">
        <f t="shared" si="1"/>
        <v>99.99999999999999</v>
      </c>
      <c r="AB28" s="13" t="str">
        <f>IF(AA28=100,"ОК"," ")</f>
        <v>ОК</v>
      </c>
    </row>
    <row r="29" spans="2:28" s="11" customFormat="1" ht="12.75">
      <c r="B29" s="14">
        <v>17</v>
      </c>
      <c r="C29" s="15">
        <v>95.6728</v>
      </c>
      <c r="D29" s="15">
        <v>2.3744</v>
      </c>
      <c r="E29" s="15">
        <v>0.784</v>
      </c>
      <c r="F29" s="15">
        <v>0.1221</v>
      </c>
      <c r="G29" s="15">
        <v>0.1266</v>
      </c>
      <c r="H29" s="15">
        <v>0.0031</v>
      </c>
      <c r="I29" s="15">
        <v>0.0258</v>
      </c>
      <c r="J29" s="15">
        <v>0.0188</v>
      </c>
      <c r="K29" s="15">
        <v>0.0104</v>
      </c>
      <c r="L29" s="15">
        <v>0.008</v>
      </c>
      <c r="M29" s="15">
        <v>0.6767</v>
      </c>
      <c r="N29" s="15">
        <v>0.1853</v>
      </c>
      <c r="O29" s="15">
        <v>0.7027</v>
      </c>
      <c r="P29" s="28">
        <v>34.43</v>
      </c>
      <c r="Q29" s="29">
        <v>8223</v>
      </c>
      <c r="R29" s="28">
        <v>38.17</v>
      </c>
      <c r="S29" s="9">
        <v>9117</v>
      </c>
      <c r="T29" s="28">
        <v>49.97</v>
      </c>
      <c r="U29" s="9">
        <v>-20.8</v>
      </c>
      <c r="V29" s="9"/>
      <c r="W29" s="10"/>
      <c r="X29" s="9"/>
      <c r="Y29" s="36"/>
      <c r="Z29" s="40">
        <v>3625.9</v>
      </c>
      <c r="AA29" s="12">
        <f>SUM(C29:K29)+M29+N29</f>
        <v>100</v>
      </c>
      <c r="AB29" s="13" t="str">
        <f>IF(AA29=100,"ОК"," ")</f>
        <v>ОК</v>
      </c>
    </row>
    <row r="30" spans="2:28" s="11" customFormat="1" ht="12.75">
      <c r="B30" s="14">
        <v>18</v>
      </c>
      <c r="C30" s="15">
        <v>95.6221</v>
      </c>
      <c r="D30" s="15">
        <v>2.3907</v>
      </c>
      <c r="E30" s="15">
        <v>0.7823</v>
      </c>
      <c r="F30" s="15">
        <v>0.1214</v>
      </c>
      <c r="G30" s="15">
        <v>0.1269</v>
      </c>
      <c r="H30" s="15">
        <v>0.0031</v>
      </c>
      <c r="I30" s="15">
        <v>0.026</v>
      </c>
      <c r="J30" s="15">
        <v>0.0189</v>
      </c>
      <c r="K30" s="15">
        <v>0.0098</v>
      </c>
      <c r="L30" s="15"/>
      <c r="M30" s="15">
        <v>0.7169</v>
      </c>
      <c r="N30" s="15">
        <v>0.1819</v>
      </c>
      <c r="O30" s="15">
        <v>0.7029</v>
      </c>
      <c r="P30" s="28">
        <v>34.42</v>
      </c>
      <c r="Q30" s="29">
        <v>8220</v>
      </c>
      <c r="R30" s="28">
        <v>38.16</v>
      </c>
      <c r="S30" s="9">
        <v>9114</v>
      </c>
      <c r="T30" s="9">
        <v>49.95</v>
      </c>
      <c r="U30" s="9">
        <v>-19.4</v>
      </c>
      <c r="V30" s="9"/>
      <c r="W30" s="33" t="s">
        <v>41</v>
      </c>
      <c r="X30" s="9"/>
      <c r="Y30" s="36"/>
      <c r="Z30" s="40">
        <v>3699.6</v>
      </c>
      <c r="AA30" s="12">
        <f t="shared" si="1"/>
        <v>100</v>
      </c>
      <c r="AB30" s="13"/>
    </row>
    <row r="31" spans="2:28" s="11" customFormat="1" ht="12.75">
      <c r="B31" s="14">
        <v>19</v>
      </c>
      <c r="C31" s="15">
        <v>95.4815</v>
      </c>
      <c r="D31" s="15">
        <v>2.476</v>
      </c>
      <c r="E31" s="15">
        <v>0.7768</v>
      </c>
      <c r="F31" s="15">
        <v>0.115</v>
      </c>
      <c r="G31" s="15">
        <v>0.1213</v>
      </c>
      <c r="H31" s="15">
        <v>0.003</v>
      </c>
      <c r="I31" s="15">
        <v>0.0253</v>
      </c>
      <c r="J31" s="15">
        <v>0.0181</v>
      </c>
      <c r="K31" s="15">
        <v>0.0092</v>
      </c>
      <c r="L31" s="15"/>
      <c r="M31" s="15">
        <v>0.7991</v>
      </c>
      <c r="N31" s="15">
        <v>0.1747</v>
      </c>
      <c r="O31" s="15">
        <v>0.7034</v>
      </c>
      <c r="P31" s="28">
        <v>34.4</v>
      </c>
      <c r="Q31" s="29">
        <v>8216</v>
      </c>
      <c r="R31" s="28">
        <v>38.14</v>
      </c>
      <c r="S31" s="29">
        <v>9110</v>
      </c>
      <c r="T31" s="28">
        <v>49.91</v>
      </c>
      <c r="U31" s="9">
        <v>-20.4</v>
      </c>
      <c r="V31" s="9"/>
      <c r="W31" s="10"/>
      <c r="X31" s="10">
        <v>0.2</v>
      </c>
      <c r="Y31" s="37" t="s">
        <v>40</v>
      </c>
      <c r="Z31" s="40">
        <v>3804.9</v>
      </c>
      <c r="AA31" s="12">
        <f t="shared" si="1"/>
        <v>100</v>
      </c>
      <c r="AB31" s="13"/>
    </row>
    <row r="32" spans="2:28" s="11" customFormat="1" ht="12.75">
      <c r="B32" s="14">
        <v>20</v>
      </c>
      <c r="C32" s="15">
        <v>95.155</v>
      </c>
      <c r="D32" s="15">
        <v>2.6453</v>
      </c>
      <c r="E32" s="15">
        <v>0.8141</v>
      </c>
      <c r="F32" s="15">
        <v>0.1152</v>
      </c>
      <c r="G32" s="15">
        <v>0.1244</v>
      </c>
      <c r="H32" s="15">
        <v>0.003</v>
      </c>
      <c r="I32" s="15">
        <v>0.0262</v>
      </c>
      <c r="J32" s="15">
        <v>0.0193</v>
      </c>
      <c r="K32" s="15">
        <v>0.0105</v>
      </c>
      <c r="L32" s="15"/>
      <c r="M32" s="15">
        <v>0.8903</v>
      </c>
      <c r="N32" s="15">
        <v>0.1967</v>
      </c>
      <c r="O32" s="15">
        <v>0.7057</v>
      </c>
      <c r="P32" s="28">
        <v>34.43</v>
      </c>
      <c r="Q32" s="29">
        <v>8224</v>
      </c>
      <c r="R32" s="28">
        <v>38.18</v>
      </c>
      <c r="S32" s="29">
        <v>9118</v>
      </c>
      <c r="T32" s="28">
        <v>49.87</v>
      </c>
      <c r="U32" s="32">
        <v>-20.1</v>
      </c>
      <c r="V32" s="9"/>
      <c r="W32" s="19"/>
      <c r="X32" s="9"/>
      <c r="Y32" s="36"/>
      <c r="Z32" s="40">
        <v>4004.6</v>
      </c>
      <c r="AA32" s="12">
        <f t="shared" si="1"/>
        <v>100</v>
      </c>
      <c r="AB32" s="13"/>
    </row>
    <row r="33" spans="2:28" s="11" customFormat="1" ht="12.75">
      <c r="B33" s="14">
        <v>21</v>
      </c>
      <c r="C33" s="15">
        <v>94.4161</v>
      </c>
      <c r="D33" s="15">
        <v>3.1647</v>
      </c>
      <c r="E33" s="15">
        <v>0.923</v>
      </c>
      <c r="F33" s="15">
        <v>0.1162</v>
      </c>
      <c r="G33" s="15">
        <v>0.1309</v>
      </c>
      <c r="H33" s="15">
        <v>0.0031</v>
      </c>
      <c r="I33" s="15">
        <v>0.0275</v>
      </c>
      <c r="J33" s="15">
        <v>0.0204</v>
      </c>
      <c r="K33" s="15">
        <v>0.0129</v>
      </c>
      <c r="L33" s="15"/>
      <c r="M33" s="15">
        <v>0.9804</v>
      </c>
      <c r="N33" s="15">
        <v>0.2048</v>
      </c>
      <c r="O33" s="15">
        <v>0.7108</v>
      </c>
      <c r="P33" s="28">
        <v>34.6</v>
      </c>
      <c r="Q33" s="29">
        <v>8265</v>
      </c>
      <c r="R33" s="28">
        <v>38.36</v>
      </c>
      <c r="S33" s="9">
        <v>9161</v>
      </c>
      <c r="T33" s="28">
        <v>49.93</v>
      </c>
      <c r="U33" s="9">
        <v>-19.8</v>
      </c>
      <c r="V33" s="9"/>
      <c r="W33" s="19"/>
      <c r="X33" s="9"/>
      <c r="Y33" s="36"/>
      <c r="Z33" s="40">
        <v>4289.9</v>
      </c>
      <c r="AA33" s="12">
        <f t="shared" si="1"/>
        <v>100.00000000000001</v>
      </c>
      <c r="AB33" s="13"/>
    </row>
    <row r="34" spans="2:28" s="11" customFormat="1" ht="12.75">
      <c r="B34" s="14">
        <v>22</v>
      </c>
      <c r="C34" s="15">
        <v>95.4127</v>
      </c>
      <c r="D34" s="15">
        <v>2.4757</v>
      </c>
      <c r="E34" s="15">
        <v>0.8424</v>
      </c>
      <c r="F34" s="15">
        <v>0.128</v>
      </c>
      <c r="G34" s="15">
        <v>0.1503</v>
      </c>
      <c r="H34" s="15">
        <v>0.0035</v>
      </c>
      <c r="I34" s="15">
        <v>0.0332</v>
      </c>
      <c r="J34" s="15">
        <v>0.0256</v>
      </c>
      <c r="K34" s="15">
        <v>0.0203</v>
      </c>
      <c r="L34" s="15"/>
      <c r="M34" s="15">
        <v>0.7101</v>
      </c>
      <c r="N34" s="15">
        <v>0.1982</v>
      </c>
      <c r="O34" s="15">
        <v>0.7054</v>
      </c>
      <c r="P34" s="28">
        <v>34.52</v>
      </c>
      <c r="Q34" s="29">
        <v>8245</v>
      </c>
      <c r="R34" s="28">
        <v>38.27</v>
      </c>
      <c r="S34" s="9">
        <v>9140</v>
      </c>
      <c r="T34" s="28">
        <v>50.01</v>
      </c>
      <c r="U34" s="9"/>
      <c r="V34" s="9"/>
      <c r="W34" s="33"/>
      <c r="X34" s="9"/>
      <c r="Y34" s="36"/>
      <c r="Z34" s="40">
        <v>4406.7</v>
      </c>
      <c r="AA34" s="12">
        <f t="shared" si="1"/>
        <v>100</v>
      </c>
      <c r="AB34" s="13"/>
    </row>
    <row r="35" spans="2:28" s="11" customFormat="1" ht="12.75">
      <c r="B35" s="14">
        <v>23</v>
      </c>
      <c r="C35" s="15">
        <v>95.5525</v>
      </c>
      <c r="D35" s="15">
        <v>2.4089</v>
      </c>
      <c r="E35" s="15">
        <v>0.8083</v>
      </c>
      <c r="F35" s="15">
        <v>0.1246</v>
      </c>
      <c r="G35" s="15">
        <v>0.1414</v>
      </c>
      <c r="H35" s="15">
        <v>0.0034</v>
      </c>
      <c r="I35" s="15">
        <v>0.0313</v>
      </c>
      <c r="J35" s="15">
        <v>0.0244</v>
      </c>
      <c r="K35" s="15">
        <v>0.022</v>
      </c>
      <c r="L35" s="15"/>
      <c r="M35" s="15">
        <v>0.6967</v>
      </c>
      <c r="N35" s="15">
        <v>0.1865</v>
      </c>
      <c r="O35" s="15">
        <v>0.7042</v>
      </c>
      <c r="P35" s="28">
        <v>34.48</v>
      </c>
      <c r="Q35" s="29">
        <v>8236</v>
      </c>
      <c r="R35" s="28">
        <v>38.23</v>
      </c>
      <c r="S35" s="9">
        <v>9131</v>
      </c>
      <c r="T35" s="28">
        <v>50</v>
      </c>
      <c r="U35" s="9"/>
      <c r="V35" s="9"/>
      <c r="W35" s="19"/>
      <c r="X35" s="10"/>
      <c r="Y35" s="37"/>
      <c r="Z35" s="40">
        <v>4500.4</v>
      </c>
      <c r="AA35" s="12">
        <f t="shared" si="1"/>
        <v>100.00000000000001</v>
      </c>
      <c r="AB35" s="13"/>
    </row>
    <row r="36" spans="2:28" s="11" customFormat="1" ht="12.75">
      <c r="B36" s="14">
        <v>24</v>
      </c>
      <c r="C36" s="15">
        <v>95.7482</v>
      </c>
      <c r="D36" s="15">
        <v>2.3287</v>
      </c>
      <c r="E36" s="15">
        <v>0.7571</v>
      </c>
      <c r="F36" s="15">
        <v>0.118</v>
      </c>
      <c r="G36" s="15">
        <v>0.1228</v>
      </c>
      <c r="H36" s="15">
        <v>0.0031</v>
      </c>
      <c r="I36" s="15">
        <v>0.0253</v>
      </c>
      <c r="J36" s="15">
        <v>0.0184</v>
      </c>
      <c r="K36" s="15">
        <v>0.0121</v>
      </c>
      <c r="L36" s="15">
        <v>0.0081</v>
      </c>
      <c r="M36" s="15">
        <v>0.6879</v>
      </c>
      <c r="N36" s="15">
        <v>0.1784</v>
      </c>
      <c r="O36" s="15">
        <v>0.7019</v>
      </c>
      <c r="P36" s="28">
        <v>34.39</v>
      </c>
      <c r="Q36" s="29">
        <v>8215</v>
      </c>
      <c r="R36" s="28">
        <v>38.13</v>
      </c>
      <c r="S36" s="9">
        <v>9109</v>
      </c>
      <c r="T36" s="28">
        <v>49.96</v>
      </c>
      <c r="U36" s="9">
        <v>-19.1</v>
      </c>
      <c r="V36" s="9"/>
      <c r="W36" s="16"/>
      <c r="X36" s="31"/>
      <c r="Y36" s="35"/>
      <c r="Z36" s="40">
        <v>4621</v>
      </c>
      <c r="AA36" s="12">
        <f>SUM(C36:K36)+M36+N36</f>
        <v>99.99999999999999</v>
      </c>
      <c r="AB36" s="13" t="str">
        <f>IF(AA36=100,"ОК"," ")</f>
        <v>ОК</v>
      </c>
    </row>
    <row r="37" spans="2:28" s="11" customFormat="1" ht="12.75">
      <c r="B37" s="14">
        <v>25</v>
      </c>
      <c r="C37" s="15">
        <v>95.6896</v>
      </c>
      <c r="D37" s="15">
        <v>2.3647</v>
      </c>
      <c r="E37" s="15">
        <v>0.7659</v>
      </c>
      <c r="F37" s="15">
        <v>0.1186</v>
      </c>
      <c r="G37" s="15">
        <v>0.124</v>
      </c>
      <c r="H37" s="15">
        <v>0.0031</v>
      </c>
      <c r="I37" s="15">
        <v>0.0254</v>
      </c>
      <c r="J37" s="15">
        <v>0.0183</v>
      </c>
      <c r="K37" s="15">
        <v>0.0102</v>
      </c>
      <c r="L37" s="15"/>
      <c r="M37" s="15">
        <v>0.6991</v>
      </c>
      <c r="N37" s="15">
        <v>0.1811</v>
      </c>
      <c r="O37" s="15">
        <v>0.7023</v>
      </c>
      <c r="P37" s="28">
        <v>34.4</v>
      </c>
      <c r="Q37" s="29">
        <v>8217</v>
      </c>
      <c r="R37" s="28">
        <v>38.15</v>
      </c>
      <c r="S37" s="29">
        <v>9111</v>
      </c>
      <c r="T37" s="28">
        <v>49.95</v>
      </c>
      <c r="U37" s="9">
        <v>-17.9</v>
      </c>
      <c r="V37" s="9"/>
      <c r="W37" s="19"/>
      <c r="X37" s="9"/>
      <c r="Y37" s="34"/>
      <c r="Z37" s="40">
        <v>4818.1</v>
      </c>
      <c r="AA37" s="12">
        <f t="shared" si="1"/>
        <v>100</v>
      </c>
      <c r="AB37" s="13" t="str">
        <f>IF(AA37=100,"ОК"," ")</f>
        <v>ОК</v>
      </c>
    </row>
    <row r="38" spans="2:28" s="11" customFormat="1" ht="12.75">
      <c r="B38" s="14">
        <v>26</v>
      </c>
      <c r="C38" s="15">
        <v>95.6753</v>
      </c>
      <c r="D38" s="15">
        <v>2.3641</v>
      </c>
      <c r="E38" s="15">
        <v>0.7683</v>
      </c>
      <c r="F38" s="15">
        <v>0.1191</v>
      </c>
      <c r="G38" s="15">
        <v>0.1262</v>
      </c>
      <c r="H38" s="15">
        <v>0.0032</v>
      </c>
      <c r="I38" s="15">
        <v>0.0263</v>
      </c>
      <c r="J38" s="15">
        <v>0.0191</v>
      </c>
      <c r="K38" s="15">
        <v>0.0114</v>
      </c>
      <c r="L38" s="15"/>
      <c r="M38" s="15">
        <v>0.7042</v>
      </c>
      <c r="N38" s="15">
        <v>0.1828</v>
      </c>
      <c r="O38" s="15">
        <v>0.7025</v>
      </c>
      <c r="P38" s="28">
        <v>34.41</v>
      </c>
      <c r="Q38" s="29">
        <v>8218</v>
      </c>
      <c r="R38" s="28">
        <v>38.16</v>
      </c>
      <c r="S38" s="29">
        <v>9112</v>
      </c>
      <c r="T38" s="28">
        <v>49.95</v>
      </c>
      <c r="U38" s="9">
        <v>-17.4</v>
      </c>
      <c r="V38" s="9"/>
      <c r="W38" s="19"/>
      <c r="X38" s="9"/>
      <c r="Y38" s="36"/>
      <c r="Z38" s="40">
        <v>5068.1</v>
      </c>
      <c r="AA38" s="12">
        <f t="shared" si="1"/>
        <v>99.99999999999999</v>
      </c>
      <c r="AB38" s="13" t="str">
        <f>IF(AA38=100,"ОК"," ")</f>
        <v>ОК</v>
      </c>
    </row>
    <row r="39" spans="2:28" s="11" customFormat="1" ht="12.75">
      <c r="B39" s="14">
        <v>27</v>
      </c>
      <c r="C39" s="15">
        <v>95.6038</v>
      </c>
      <c r="D39" s="15">
        <v>2.3984</v>
      </c>
      <c r="E39" s="15">
        <v>0.7774</v>
      </c>
      <c r="F39" s="15">
        <v>0.1193</v>
      </c>
      <c r="G39" s="15">
        <v>0.1276</v>
      </c>
      <c r="H39" s="15">
        <v>0.0034</v>
      </c>
      <c r="I39" s="15">
        <v>0.0267</v>
      </c>
      <c r="J39" s="15">
        <v>0.0194</v>
      </c>
      <c r="K39" s="15">
        <v>0.0123</v>
      </c>
      <c r="L39" s="15"/>
      <c r="M39" s="15">
        <v>0.7242</v>
      </c>
      <c r="N39" s="15">
        <v>0.1875</v>
      </c>
      <c r="O39" s="15">
        <v>0.7031</v>
      </c>
      <c r="P39" s="28">
        <v>34.42</v>
      </c>
      <c r="Q39" s="29">
        <v>8220</v>
      </c>
      <c r="R39" s="28">
        <v>38.16</v>
      </c>
      <c r="S39" s="29">
        <v>9114</v>
      </c>
      <c r="T39" s="28">
        <v>49.94</v>
      </c>
      <c r="U39" s="32">
        <v>-18.5</v>
      </c>
      <c r="V39" s="9"/>
      <c r="W39" s="19"/>
      <c r="X39" s="10"/>
      <c r="Y39" s="38"/>
      <c r="Z39" s="40">
        <v>5234.8</v>
      </c>
      <c r="AA39" s="12">
        <f t="shared" si="1"/>
        <v>100</v>
      </c>
      <c r="AB39" s="13" t="str">
        <f>IF(AA39=100,"ОК"," ")</f>
        <v>ОК</v>
      </c>
    </row>
    <row r="40" spans="2:28" s="11" customFormat="1" ht="12.75">
      <c r="B40" s="14">
        <v>28</v>
      </c>
      <c r="C40" s="15">
        <v>95.6845</v>
      </c>
      <c r="D40" s="15">
        <v>2.3572</v>
      </c>
      <c r="E40" s="15">
        <v>0.7612</v>
      </c>
      <c r="F40" s="15">
        <v>0.1175</v>
      </c>
      <c r="G40" s="15">
        <v>0.1239</v>
      </c>
      <c r="H40" s="15">
        <v>0.0032</v>
      </c>
      <c r="I40" s="15">
        <v>0.0258</v>
      </c>
      <c r="J40" s="15">
        <v>0.0189</v>
      </c>
      <c r="K40" s="15">
        <v>0.0107</v>
      </c>
      <c r="L40" s="15"/>
      <c r="M40" s="15">
        <v>0.713</v>
      </c>
      <c r="N40" s="15">
        <v>0.1841</v>
      </c>
      <c r="O40" s="15">
        <v>0.7024</v>
      </c>
      <c r="P40" s="28">
        <v>34.45</v>
      </c>
      <c r="Q40" s="29">
        <v>8215</v>
      </c>
      <c r="R40" s="28">
        <v>38.13</v>
      </c>
      <c r="S40" s="9">
        <v>9108</v>
      </c>
      <c r="T40" s="28">
        <v>49.94</v>
      </c>
      <c r="U40" s="9">
        <v>-19.4</v>
      </c>
      <c r="V40" s="9"/>
      <c r="W40" s="19"/>
      <c r="Z40" s="40">
        <v>5324.9</v>
      </c>
      <c r="AA40" s="12">
        <f t="shared" si="1"/>
        <v>100.00000000000003</v>
      </c>
      <c r="AB40" s="13"/>
    </row>
    <row r="41" spans="2:28" s="11" customFormat="1" ht="12.75">
      <c r="B41" s="14">
        <v>29</v>
      </c>
      <c r="C41" s="15">
        <v>95.6669</v>
      </c>
      <c r="D41" s="15">
        <v>2.371</v>
      </c>
      <c r="E41" s="15">
        <v>0.7639</v>
      </c>
      <c r="F41" s="15">
        <v>0.1177</v>
      </c>
      <c r="G41" s="15">
        <v>0.1245</v>
      </c>
      <c r="H41" s="15">
        <v>0.0032</v>
      </c>
      <c r="I41" s="15">
        <v>0.0259</v>
      </c>
      <c r="J41" s="15">
        <v>0.0188</v>
      </c>
      <c r="K41" s="15">
        <v>0.0101</v>
      </c>
      <c r="L41" s="15"/>
      <c r="M41" s="15">
        <v>0.7133</v>
      </c>
      <c r="N41" s="15">
        <v>0.1847</v>
      </c>
      <c r="O41" s="15">
        <v>0.7025</v>
      </c>
      <c r="P41" s="28">
        <v>34.4</v>
      </c>
      <c r="Q41" s="29">
        <v>8216</v>
      </c>
      <c r="R41" s="28">
        <v>38.14</v>
      </c>
      <c r="S41" s="9">
        <v>9109</v>
      </c>
      <c r="T41" s="28">
        <v>49.94</v>
      </c>
      <c r="U41" s="32"/>
      <c r="V41" s="9"/>
      <c r="W41" s="33"/>
      <c r="X41" s="9"/>
      <c r="Y41" s="34"/>
      <c r="Z41" s="40">
        <v>5222.6</v>
      </c>
      <c r="AA41" s="12">
        <f t="shared" si="1"/>
        <v>100</v>
      </c>
      <c r="AB41" s="13"/>
    </row>
    <row r="42" spans="2:28" s="11" customFormat="1" ht="12.75">
      <c r="B42" s="14">
        <v>30</v>
      </c>
      <c r="C42" s="15">
        <v>95.6983</v>
      </c>
      <c r="D42" s="15">
        <v>2.3519</v>
      </c>
      <c r="E42" s="15">
        <v>0.757</v>
      </c>
      <c r="F42" s="15">
        <v>0.1165</v>
      </c>
      <c r="G42" s="15">
        <v>0.1231</v>
      </c>
      <c r="H42" s="15">
        <v>0.0034</v>
      </c>
      <c r="I42" s="15">
        <v>0.0257</v>
      </c>
      <c r="J42" s="15">
        <v>0.0185</v>
      </c>
      <c r="K42" s="15">
        <v>0.0102</v>
      </c>
      <c r="L42" s="15"/>
      <c r="M42" s="15">
        <v>0.7137</v>
      </c>
      <c r="N42" s="15">
        <v>0.1817</v>
      </c>
      <c r="O42" s="15">
        <v>0.7022</v>
      </c>
      <c r="P42" s="28">
        <v>34.39</v>
      </c>
      <c r="Q42" s="29">
        <v>8213</v>
      </c>
      <c r="R42" s="28">
        <v>38.13</v>
      </c>
      <c r="S42" s="9">
        <v>9107</v>
      </c>
      <c r="T42" s="28">
        <v>49.94</v>
      </c>
      <c r="U42" s="32"/>
      <c r="V42" s="9"/>
      <c r="W42" s="19"/>
      <c r="X42" s="10"/>
      <c r="Y42" s="37"/>
      <c r="Z42" s="40">
        <v>5212.8</v>
      </c>
      <c r="AA42" s="12">
        <f>SUM(C42:N42)</f>
        <v>100.00000000000001</v>
      </c>
      <c r="AB42" s="13"/>
    </row>
    <row r="43" spans="2:28" s="11" customFormat="1" ht="12.75">
      <c r="B43" s="14">
        <v>31</v>
      </c>
      <c r="C43" s="15">
        <v>95.7419</v>
      </c>
      <c r="D43" s="15">
        <v>2.33</v>
      </c>
      <c r="E43" s="15">
        <v>0.7519</v>
      </c>
      <c r="F43" s="15">
        <v>0.1163</v>
      </c>
      <c r="G43" s="15">
        <v>0.1215</v>
      </c>
      <c r="H43" s="15">
        <v>0.0033</v>
      </c>
      <c r="I43" s="15">
        <v>0.0254</v>
      </c>
      <c r="J43" s="15">
        <v>0.018</v>
      </c>
      <c r="K43" s="15">
        <v>0.0094</v>
      </c>
      <c r="L43" s="15">
        <v>0.0066</v>
      </c>
      <c r="M43" s="15">
        <v>0.7043</v>
      </c>
      <c r="N43" s="15">
        <v>0.178</v>
      </c>
      <c r="O43" s="15">
        <v>0.7018</v>
      </c>
      <c r="P43" s="28">
        <v>34.38</v>
      </c>
      <c r="Q43" s="29">
        <v>8212</v>
      </c>
      <c r="R43" s="28">
        <v>38.12</v>
      </c>
      <c r="S43" s="29">
        <v>9105</v>
      </c>
      <c r="T43" s="28">
        <v>49.94</v>
      </c>
      <c r="U43" s="9">
        <v>-20.4</v>
      </c>
      <c r="V43" s="9"/>
      <c r="W43" s="19"/>
      <c r="X43" s="10"/>
      <c r="Y43" s="39"/>
      <c r="Z43" s="40">
        <v>5308.3</v>
      </c>
      <c r="AA43" s="12">
        <f>SUM(C43:K43)+M43+N43</f>
        <v>100</v>
      </c>
      <c r="AB43" s="13" t="str">
        <f>IF(AA43=100,"ОК"," ")</f>
        <v>ОК</v>
      </c>
    </row>
    <row r="44" spans="2:28" s="11" customFormat="1" ht="12" customHeight="1">
      <c r="B44" s="41" t="s">
        <v>37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0">
        <f>SUM(Z13:Z43)</f>
        <v>107684.60000000002</v>
      </c>
      <c r="AA44" s="12">
        <f t="shared" si="1"/>
        <v>0</v>
      </c>
      <c r="AB44" s="13" t="str">
        <f>IF(AA44=100,"ОК"," ")</f>
        <v> </v>
      </c>
    </row>
    <row r="45" spans="2:29" ht="12.75" customHeight="1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18"/>
      <c r="AA45" s="5"/>
      <c r="AB45" s="6"/>
      <c r="AC45"/>
    </row>
    <row r="46" spans="3:24" ht="12.75"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</row>
    <row r="47" spans="3:24" ht="12.75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17"/>
      <c r="R47" s="17"/>
      <c r="S47" s="17"/>
      <c r="T47" s="17"/>
      <c r="U47" s="17"/>
      <c r="V47" s="17"/>
      <c r="W47" s="17"/>
      <c r="X47" s="17"/>
    </row>
    <row r="48" spans="3:20" ht="12.75">
      <c r="C48" s="23" t="s">
        <v>43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</row>
    <row r="49" spans="3:22" ht="12.75">
      <c r="C49" s="1" t="s">
        <v>29</v>
      </c>
      <c r="L49" s="2" t="s">
        <v>0</v>
      </c>
      <c r="N49" s="2" t="s">
        <v>1</v>
      </c>
      <c r="T49" s="2" t="s">
        <v>2</v>
      </c>
      <c r="U49" s="2"/>
      <c r="V49" s="2"/>
    </row>
    <row r="50" spans="3:20" ht="18" customHeight="1">
      <c r="C50" s="23" t="s">
        <v>44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</row>
    <row r="51" spans="3:22" ht="12.75">
      <c r="C51" s="1" t="s">
        <v>30</v>
      </c>
      <c r="L51" s="2" t="s">
        <v>0</v>
      </c>
      <c r="N51" s="2" t="s">
        <v>1</v>
      </c>
      <c r="T51" s="2" t="s">
        <v>2</v>
      </c>
      <c r="U51" s="2"/>
      <c r="V51" s="2"/>
    </row>
    <row r="53" spans="3:25" ht="12.75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</sheetData>
  <sheetProtection/>
  <mergeCells count="34">
    <mergeCell ref="B6:Y6"/>
    <mergeCell ref="S10:S12"/>
    <mergeCell ref="T10:T12"/>
    <mergeCell ref="N10:N12"/>
    <mergeCell ref="O9:T9"/>
    <mergeCell ref="O10:O12"/>
    <mergeCell ref="W2:Y2"/>
    <mergeCell ref="B7:Y7"/>
    <mergeCell ref="B8:Y8"/>
    <mergeCell ref="D10:D12"/>
    <mergeCell ref="C10:C12"/>
    <mergeCell ref="Y9:Y12"/>
    <mergeCell ref="F10:F12"/>
    <mergeCell ref="K10:K12"/>
    <mergeCell ref="G10:G12"/>
    <mergeCell ref="Q10:Q12"/>
    <mergeCell ref="Z9:Z12"/>
    <mergeCell ref="C46:X46"/>
    <mergeCell ref="B45:X45"/>
    <mergeCell ref="U9:U12"/>
    <mergeCell ref="V9:V12"/>
    <mergeCell ref="B9:B12"/>
    <mergeCell ref="R10:R12"/>
    <mergeCell ref="P10:P12"/>
    <mergeCell ref="L10:L12"/>
    <mergeCell ref="C9:N9"/>
    <mergeCell ref="B44:Y44"/>
    <mergeCell ref="W9:W12"/>
    <mergeCell ref="X9:X12"/>
    <mergeCell ref="E10:E12"/>
    <mergeCell ref="H10:H12"/>
    <mergeCell ref="J10:J12"/>
    <mergeCell ref="I10:I12"/>
    <mergeCell ref="M10:M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Басистюк Андрей Васильевич</cp:lastModifiedBy>
  <cp:lastPrinted>2016-11-02T14:28:32Z</cp:lastPrinted>
  <dcterms:created xsi:type="dcterms:W3CDTF">2010-01-29T08:37:16Z</dcterms:created>
  <dcterms:modified xsi:type="dcterms:W3CDTF">2016-11-02T14:29:09Z</dcterms:modified>
  <cp:category/>
  <cp:version/>
  <cp:contentType/>
  <cp:contentStatus/>
</cp:coreProperties>
</file>