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<sst xmlns="http://schemas.openxmlformats.org/spreadsheetml/2006/main" count="80" uniqueCount="63">
  <si>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</si>
  <si>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</si>
  <si>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</si>
  <si>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</si>
  <si>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</si>
  <si>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</si>
  <si>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</si>
  <si>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</si>
  <si>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</si>
  <si>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</si>
  <si>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</si>
  <si>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</si>
  <si>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</si>
  <si>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</si>
  <si>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</si>
  <si>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</si>
  <si>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</si>
  <si>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</si>
  <si>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</si>
  <si>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</si>
  <si>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</si>
  <si>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</si>
  <si>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</si>
  <si>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</si>
  <si>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</si>
  <si>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</si>
  <si>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</si>
  <si>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</si>
  <si>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</si>
  <si>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</si>
  <si>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</si>
  <si>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</si>
  <si>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</si>
  <si>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</si>
  <si>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</si>
  <si>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</si>
  <si>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</si>
  <si>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</si>
  <si>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</si>
  <si>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</si>
  <si>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</si>
  <si>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</si>
  <si>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</si>
  <si>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</si>
  <si>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</si>
  <si>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</si>
  <si>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</si>
  <si>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</si>
  <si>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</si>
  <si>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</si>
  <si>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Попасна</t>
  </si>
  <si>
    <t xml:space="preserve"> ГРС Карбоніт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</si>
  <si>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</t>
    </r>
    <r>
      <rPr>
        <sz val="12"/>
        <rFont val="Times New Roman"/>
        <family val="1"/>
      </rPr>
      <t xml:space="preserve"> 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Попасна,Карбоніт,Мирна долина, Кримське, Первомайськ</t>
    </r>
  </si>
  <si>
    <t>ГРС Мирна Долина</t>
  </si>
  <si>
    <t>ГРС Кримське</t>
  </si>
  <si>
    <t>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</si>
  <si>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</si>
  <si>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</si>
  <si>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</si>
  <si>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31.10.2016р.</t>
    </r>
  </si>
  <si>
    <t xml:space="preserve">    з газопроводу   Луганськ-Лисичанськ-Рубіжне     за період з   01.10.2016р. по 31.10.2016р.</t>
  </si>
  <si>
    <t>02.11.2016р.</t>
  </si>
  <si>
    <t xml:space="preserve">        переданого Сєвєродонецьким ЛВУМГ та прийнятого ПАТ "Луганськгаз"     по  ГРС Попасна, Карбоніт, Мирна долина, Кримське.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</si>
</sst>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34" fillId="0" borderId="10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9" fontId="34" fillId="0" borderId="10" xfId="0" applyNumberFormat="1" applyFont="1" applyBorder="1" applyAlignment="1">
      <alignment horizontal="center"/>
    </xf>
    <xf numFmtId="179" fontId="3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wrapText="1"/>
    </xf>
    <xf numFmtId="2" fontId="3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0" borderId="11" xfId="0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1" fillId="0" borderId="23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25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3">
      <selection activeCell="W31" sqref="W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8" t="s">
        <v>18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2:29" s="42" customFormat="1" ht="18.75" customHeight="1">
      <c r="B7" s="111" t="s">
        <v>52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AC7" s="43"/>
    </row>
    <row r="8" spans="2:29" s="42" customFormat="1" ht="19.5" customHeight="1">
      <c r="B8" s="108" t="s">
        <v>59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5" t="s">
        <v>26</v>
      </c>
      <c r="C10" s="115" t="s">
        <v>17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115" t="s">
        <v>6</v>
      </c>
      <c r="P10" s="116"/>
      <c r="Q10" s="116"/>
      <c r="R10" s="116"/>
      <c r="S10" s="116"/>
      <c r="T10" s="116"/>
      <c r="U10" s="120" t="s">
        <v>22</v>
      </c>
      <c r="V10" s="105" t="s">
        <v>23</v>
      </c>
      <c r="W10" s="105" t="s">
        <v>34</v>
      </c>
      <c r="X10" s="105" t="s">
        <v>25</v>
      </c>
      <c r="Y10" s="105" t="s">
        <v>24</v>
      </c>
      <c r="Z10" s="3"/>
      <c r="AB10" s="5"/>
      <c r="AC10"/>
    </row>
    <row r="11" spans="2:29" ht="48.75" customHeight="1">
      <c r="B11" s="106"/>
      <c r="C11" s="114" t="s">
        <v>2</v>
      </c>
      <c r="D11" s="112" t="s">
        <v>3</v>
      </c>
      <c r="E11" s="112" t="s">
        <v>4</v>
      </c>
      <c r="F11" s="112" t="s">
        <v>5</v>
      </c>
      <c r="G11" s="112" t="s">
        <v>8</v>
      </c>
      <c r="H11" s="112" t="s">
        <v>9</v>
      </c>
      <c r="I11" s="112" t="s">
        <v>10</v>
      </c>
      <c r="J11" s="112" t="s">
        <v>11</v>
      </c>
      <c r="K11" s="112" t="s">
        <v>12</v>
      </c>
      <c r="L11" s="112" t="s">
        <v>13</v>
      </c>
      <c r="M11" s="105" t="s">
        <v>14</v>
      </c>
      <c r="N11" s="105" t="s">
        <v>15</v>
      </c>
      <c r="O11" s="105" t="s">
        <v>7</v>
      </c>
      <c r="P11" s="105" t="s">
        <v>19</v>
      </c>
      <c r="Q11" s="105" t="s">
        <v>32</v>
      </c>
      <c r="R11" s="105" t="s">
        <v>20</v>
      </c>
      <c r="S11" s="105" t="s">
        <v>33</v>
      </c>
      <c r="T11" s="105" t="s">
        <v>21</v>
      </c>
      <c r="U11" s="121"/>
      <c r="V11" s="106"/>
      <c r="W11" s="106"/>
      <c r="X11" s="106"/>
      <c r="Y11" s="106"/>
      <c r="Z11" s="3"/>
      <c r="AB11" s="5"/>
      <c r="AC11"/>
    </row>
    <row r="12" spans="2:29" ht="15.75" customHeight="1">
      <c r="B12" s="106"/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06"/>
      <c r="N12" s="106"/>
      <c r="O12" s="106"/>
      <c r="P12" s="106"/>
      <c r="Q12" s="106"/>
      <c r="R12" s="106"/>
      <c r="S12" s="106"/>
      <c r="T12" s="106"/>
      <c r="U12" s="121"/>
      <c r="V12" s="106"/>
      <c r="W12" s="106"/>
      <c r="X12" s="106"/>
      <c r="Y12" s="106"/>
      <c r="Z12" s="3"/>
      <c r="AB12" s="5"/>
      <c r="AC12"/>
    </row>
    <row r="13" spans="2:29" ht="30" customHeight="1">
      <c r="B13" s="113"/>
      <c r="C13" s="114"/>
      <c r="D13" s="112"/>
      <c r="E13" s="112"/>
      <c r="F13" s="112"/>
      <c r="G13" s="112"/>
      <c r="H13" s="112"/>
      <c r="I13" s="112"/>
      <c r="J13" s="112"/>
      <c r="K13" s="112"/>
      <c r="L13" s="112"/>
      <c r="M13" s="107"/>
      <c r="N13" s="107"/>
      <c r="O13" s="107"/>
      <c r="P13" s="107"/>
      <c r="Q13" s="107"/>
      <c r="R13" s="107"/>
      <c r="S13" s="107"/>
      <c r="T13" s="107"/>
      <c r="U13" s="122"/>
      <c r="V13" s="107"/>
      <c r="W13" s="107"/>
      <c r="X13" s="107"/>
      <c r="Y13" s="107"/>
      <c r="Z13" s="3"/>
      <c r="AB13" s="5"/>
      <c r="AC13"/>
    </row>
    <row r="14" spans="2:29" ht="12.75" customHeight="1">
      <c r="B14" s="88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8" t="str">
        <f>IF(AA14=100,"ОК"," ")</f>
        <v> </v>
      </c>
      <c r="AC14"/>
    </row>
    <row r="15" spans="2:28" s="99" customFormat="1" ht="12.75">
      <c r="B15" s="101">
        <v>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7"/>
      <c r="R15" s="96"/>
      <c r="S15" s="98"/>
      <c r="T15" s="96"/>
      <c r="U15" s="96"/>
      <c r="V15" s="98"/>
      <c r="W15" s="91"/>
      <c r="X15" s="92"/>
      <c r="Y15" s="92"/>
      <c r="AA15" s="102">
        <f>SUM(C15:N15)</f>
        <v>0</v>
      </c>
      <c r="AB15" s="100"/>
    </row>
    <row r="16" spans="2:28" s="74" customFormat="1" ht="12.75">
      <c r="B16" s="44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1"/>
      <c r="T16" s="49"/>
      <c r="U16" s="51"/>
      <c r="V16" s="51"/>
      <c r="W16" s="45"/>
      <c r="X16" s="46"/>
      <c r="Y16" s="47"/>
      <c r="AA16" s="75">
        <f>SUM(C16:N16)</f>
        <v>0</v>
      </c>
      <c r="AB16" s="76"/>
    </row>
    <row r="17" spans="2:28" s="74" customFormat="1" ht="12.75">
      <c r="B17" s="44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1"/>
      <c r="T17" s="49"/>
      <c r="U17" s="51"/>
      <c r="V17" s="51"/>
      <c r="W17" s="91"/>
      <c r="X17" s="92"/>
      <c r="Y17" s="92"/>
      <c r="AA17" s="75">
        <f>SUM(C17:N17)</f>
        <v>0</v>
      </c>
      <c r="AB17" s="76"/>
    </row>
    <row r="18" spans="2:25" ht="12.75" customHeight="1">
      <c r="B18" s="88">
        <v>5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1"/>
      <c r="P18" s="66"/>
      <c r="Q18" s="67"/>
      <c r="R18" s="66"/>
      <c r="S18" s="67"/>
      <c r="T18" s="66"/>
      <c r="U18" s="68"/>
      <c r="V18" s="68"/>
      <c r="W18" s="64"/>
      <c r="X18" s="64"/>
      <c r="Y18" s="69"/>
    </row>
    <row r="19" spans="2:28" s="99" customFormat="1" ht="12.75" customHeight="1">
      <c r="B19" s="94">
        <v>6</v>
      </c>
      <c r="C19" s="95">
        <v>88.258</v>
      </c>
      <c r="D19" s="95">
        <v>3.3905</v>
      </c>
      <c r="E19" s="95">
        <v>1.579</v>
      </c>
      <c r="F19" s="95">
        <v>0.1915</v>
      </c>
      <c r="G19" s="95">
        <v>0.403</v>
      </c>
      <c r="H19" s="95">
        <v>0.0104</v>
      </c>
      <c r="I19" s="95">
        <v>0.0952</v>
      </c>
      <c r="J19" s="95">
        <v>0.0827</v>
      </c>
      <c r="K19" s="95">
        <v>0.0969</v>
      </c>
      <c r="L19" s="95">
        <v>0.0104</v>
      </c>
      <c r="M19" s="95">
        <v>3.7804</v>
      </c>
      <c r="N19" s="95">
        <v>2.102</v>
      </c>
      <c r="O19" s="95">
        <v>0.7678</v>
      </c>
      <c r="P19" s="49">
        <v>33.95</v>
      </c>
      <c r="Q19" s="97">
        <v>8108</v>
      </c>
      <c r="R19" s="96">
        <v>37.57</v>
      </c>
      <c r="S19" s="98">
        <v>8974</v>
      </c>
      <c r="T19" s="96">
        <v>47.06</v>
      </c>
      <c r="U19" s="98"/>
      <c r="V19" s="98"/>
      <c r="W19" s="104" t="s">
        <v>58</v>
      </c>
      <c r="X19" s="92">
        <v>0.008</v>
      </c>
      <c r="Y19" s="92">
        <v>0.0002</v>
      </c>
      <c r="AA19" s="102">
        <f>SUM(C19:N19)</f>
        <v>100.00000000000003</v>
      </c>
      <c r="AB19" s="100"/>
    </row>
    <row r="20" spans="2:25" ht="12.75" customHeight="1">
      <c r="B20" s="88">
        <v>7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71"/>
      <c r="P20" s="66"/>
      <c r="Q20" s="67"/>
      <c r="R20" s="66"/>
      <c r="S20" s="67"/>
      <c r="T20" s="66"/>
      <c r="U20" s="68"/>
      <c r="V20" s="68"/>
      <c r="W20" s="64"/>
      <c r="X20" s="64"/>
      <c r="Y20" s="69"/>
    </row>
    <row r="21" spans="2:25" ht="12.75" customHeight="1">
      <c r="B21" s="88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</row>
    <row r="22" spans="2:25" ht="12.75" customHeight="1">
      <c r="B22" s="88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</row>
    <row r="23" spans="2:25" ht="12.75" customHeight="1">
      <c r="B23" s="88">
        <v>10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1"/>
      <c r="P23" s="66"/>
      <c r="Q23" s="67"/>
      <c r="R23" s="66"/>
      <c r="S23" s="67"/>
      <c r="T23" s="66"/>
      <c r="U23" s="68"/>
      <c r="V23" s="68"/>
      <c r="W23" s="64"/>
      <c r="X23" s="64"/>
      <c r="Y23" s="69"/>
    </row>
    <row r="24" spans="2:28" s="74" customFormat="1" ht="12.75">
      <c r="B24" s="44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51"/>
      <c r="V24" s="51"/>
      <c r="W24" s="45"/>
      <c r="X24" s="46"/>
      <c r="Y24" s="47"/>
      <c r="AA24" s="75">
        <f>SUM(C24:N24)</f>
        <v>0</v>
      </c>
      <c r="AB24" s="76"/>
    </row>
    <row r="25" spans="2:28" s="77" customFormat="1" ht="12.75">
      <c r="B25" s="44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70"/>
      <c r="R25" s="53"/>
      <c r="S25" s="54"/>
      <c r="T25" s="53"/>
      <c r="U25" s="51"/>
      <c r="V25" s="51"/>
      <c r="W25" s="93"/>
      <c r="X25" s="46"/>
      <c r="Y25" s="47"/>
      <c r="AA25" s="78">
        <f>SUM(C25:N25)</f>
        <v>0</v>
      </c>
      <c r="AB25" s="79"/>
    </row>
    <row r="26" spans="2:28" s="77" customFormat="1" ht="12.75">
      <c r="B26" s="44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70"/>
      <c r="R26" s="53"/>
      <c r="S26" s="54"/>
      <c r="T26" s="53"/>
      <c r="U26" s="51"/>
      <c r="V26" s="51"/>
      <c r="W26" s="91"/>
      <c r="X26" s="46"/>
      <c r="Y26" s="47"/>
      <c r="AA26" s="78">
        <f>SUM(C26:N26)</f>
        <v>0</v>
      </c>
      <c r="AB26" s="79"/>
    </row>
    <row r="27" spans="2:25" ht="12.75" customHeight="1">
      <c r="B27" s="44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70"/>
      <c r="R27" s="53"/>
      <c r="S27" s="70"/>
      <c r="T27" s="53"/>
      <c r="U27" s="54"/>
      <c r="V27" s="54"/>
      <c r="W27" s="45"/>
      <c r="X27" s="46"/>
      <c r="Y27" s="47"/>
    </row>
    <row r="28" spans="2:25" ht="12.75" customHeight="1">
      <c r="B28" s="88">
        <v>15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1"/>
      <c r="P28" s="66"/>
      <c r="Q28" s="67"/>
      <c r="R28" s="66"/>
      <c r="S28" s="67"/>
      <c r="T28" s="66"/>
      <c r="U28" s="68"/>
      <c r="V28" s="68"/>
      <c r="W28" s="64"/>
      <c r="X28" s="64"/>
      <c r="Y28" s="69"/>
    </row>
    <row r="29" spans="2:25" ht="12.75" customHeight="1">
      <c r="B29" s="6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</row>
    <row r="30" spans="2:28" s="99" customFormat="1" ht="12.75">
      <c r="B30" s="94">
        <v>17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8"/>
      <c r="T30" s="96"/>
      <c r="U30" s="98"/>
      <c r="V30" s="98"/>
      <c r="W30" s="91"/>
      <c r="X30" s="92"/>
      <c r="Y30" s="92"/>
      <c r="AA30" s="78">
        <f>SUM(C30:N30)</f>
        <v>0</v>
      </c>
      <c r="AB30" s="100"/>
    </row>
    <row r="31" spans="2:28" s="99" customFormat="1" ht="12.75" customHeight="1">
      <c r="B31" s="94">
        <v>18</v>
      </c>
      <c r="C31" s="95">
        <v>89.3041</v>
      </c>
      <c r="D31" s="95">
        <v>3.6386</v>
      </c>
      <c r="E31" s="95">
        <v>1.417</v>
      </c>
      <c r="F31" s="95">
        <v>0.1911</v>
      </c>
      <c r="G31" s="95">
        <v>0.3556</v>
      </c>
      <c r="H31" s="95">
        <v>0.012</v>
      </c>
      <c r="I31" s="95">
        <v>0.0921</v>
      </c>
      <c r="J31" s="95">
        <v>0.0795</v>
      </c>
      <c r="K31" s="95">
        <v>0.1099</v>
      </c>
      <c r="L31" s="95">
        <v>0.0107</v>
      </c>
      <c r="M31" s="95">
        <v>3.1966</v>
      </c>
      <c r="N31" s="95">
        <v>1.5928</v>
      </c>
      <c r="O31" s="95">
        <v>0.7579</v>
      </c>
      <c r="P31" s="49">
        <v>34.27</v>
      </c>
      <c r="Q31" s="97">
        <v>8185</v>
      </c>
      <c r="R31" s="96">
        <v>37.93</v>
      </c>
      <c r="S31" s="98">
        <v>9060</v>
      </c>
      <c r="T31" s="96">
        <v>47.82</v>
      </c>
      <c r="U31" s="98">
        <v>-5.5</v>
      </c>
      <c r="V31" s="51">
        <v>-2.8</v>
      </c>
      <c r="W31" s="91"/>
      <c r="X31" s="92"/>
      <c r="Y31" s="92"/>
      <c r="AA31" s="78">
        <f>SUM(C31:N31)</f>
        <v>100</v>
      </c>
      <c r="AB31" s="100"/>
    </row>
    <row r="32" spans="2:25" ht="12.75" customHeight="1">
      <c r="B32" s="6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</row>
    <row r="33" spans="2:28" s="99" customFormat="1" ht="12.75" customHeight="1">
      <c r="B33" s="94">
        <v>20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97"/>
      <c r="R33" s="96"/>
      <c r="S33" s="98"/>
      <c r="T33" s="96"/>
      <c r="U33" s="98"/>
      <c r="V33" s="51"/>
      <c r="W33" s="91"/>
      <c r="X33" s="92"/>
      <c r="Y33" s="92"/>
      <c r="AA33" s="78">
        <f>SUM(C33:N33)</f>
        <v>0</v>
      </c>
      <c r="AB33" s="100"/>
    </row>
    <row r="34" spans="2:25" ht="12.75" customHeight="1">
      <c r="B34" s="6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</row>
    <row r="35" spans="2:25" ht="12.75" customHeight="1">
      <c r="B35" s="6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</row>
    <row r="36" spans="2:28" s="77" customFormat="1" ht="12.75">
      <c r="B36" s="44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70"/>
      <c r="R36" s="53"/>
      <c r="S36" s="54"/>
      <c r="T36" s="53"/>
      <c r="U36" s="54"/>
      <c r="V36" s="54"/>
      <c r="W36" s="45"/>
      <c r="X36" s="46"/>
      <c r="Y36" s="47"/>
      <c r="AA36" s="78">
        <f>SUM(C36:N36)</f>
        <v>0</v>
      </c>
      <c r="AB36" s="79"/>
    </row>
    <row r="37" spans="2:25" ht="12.75" customHeight="1">
      <c r="B37" s="6">
        <v>24</v>
      </c>
      <c r="C37" s="6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71"/>
      <c r="P37" s="66"/>
      <c r="Q37" s="67"/>
      <c r="R37" s="66"/>
      <c r="S37" s="67"/>
      <c r="T37" s="66"/>
      <c r="U37" s="68"/>
      <c r="V37" s="68"/>
      <c r="W37" s="64"/>
      <c r="X37" s="72"/>
      <c r="Y37" s="72"/>
    </row>
    <row r="38" spans="2:28" s="77" customFormat="1" ht="12.75">
      <c r="B38" s="44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70"/>
      <c r="R38" s="53"/>
      <c r="S38" s="54"/>
      <c r="T38" s="53"/>
      <c r="U38" s="98"/>
      <c r="V38" s="51"/>
      <c r="W38" s="93"/>
      <c r="X38" s="46"/>
      <c r="Y38" s="47"/>
      <c r="AA38" s="78">
        <f>SUM(C38:N38)</f>
        <v>0</v>
      </c>
      <c r="AB38" s="79"/>
    </row>
    <row r="39" spans="2:28" s="77" customFormat="1" ht="12.75" customHeight="1">
      <c r="B39" s="44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3"/>
      <c r="R39" s="53"/>
      <c r="S39" s="54"/>
      <c r="T39" s="53"/>
      <c r="U39" s="54"/>
      <c r="V39" s="54"/>
      <c r="W39" s="57"/>
      <c r="X39" s="58"/>
      <c r="Y39" s="52"/>
      <c r="AA39" s="78">
        <f>SUM(C39:N39)</f>
        <v>0</v>
      </c>
      <c r="AB39" s="79"/>
    </row>
    <row r="40" spans="2:25" ht="12.75" customHeight="1">
      <c r="B40" s="6">
        <v>27</v>
      </c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1"/>
      <c r="P40" s="66"/>
      <c r="Q40" s="67"/>
      <c r="R40" s="66"/>
      <c r="S40" s="67"/>
      <c r="T40" s="66"/>
      <c r="U40" s="68"/>
      <c r="V40" s="68"/>
      <c r="W40" s="64"/>
      <c r="X40" s="64"/>
      <c r="Y40" s="69"/>
    </row>
    <row r="41" spans="2:25" ht="12.75" customHeight="1">
      <c r="B41" s="6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</row>
    <row r="42" spans="2:25" ht="12.75" customHeight="1">
      <c r="B42" s="6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</row>
    <row r="43" spans="2:25" ht="12.75" customHeight="1">
      <c r="B43" s="6">
        <v>30</v>
      </c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1"/>
      <c r="P43" s="66"/>
      <c r="Q43" s="67"/>
      <c r="R43" s="66"/>
      <c r="S43" s="67"/>
      <c r="T43" s="66"/>
      <c r="U43" s="68"/>
      <c r="V43" s="68"/>
      <c r="W43" s="64"/>
      <c r="X43" s="64"/>
      <c r="Y43" s="69"/>
    </row>
    <row r="44" spans="2:25" ht="15.75" customHeight="1">
      <c r="B44" s="6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</row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56</v>
      </c>
      <c r="Q46" s="9"/>
      <c r="R46" s="9"/>
      <c r="S46" s="9"/>
      <c r="T46" s="80"/>
      <c r="U46" s="81"/>
      <c r="V46" s="81"/>
      <c r="W46" s="109">
        <v>42674</v>
      </c>
      <c r="X46" s="110"/>
      <c r="Y46" s="82"/>
      <c r="AC46" s="83"/>
    </row>
    <row r="47" spans="4:29" s="1" customFormat="1" ht="12.75">
      <c r="D47" s="1" t="s">
        <v>27</v>
      </c>
      <c r="M47" s="2" t="s">
        <v>0</v>
      </c>
      <c r="O47" s="2"/>
      <c r="P47" s="84" t="s">
        <v>29</v>
      </c>
      <c r="Q47" s="84"/>
      <c r="T47" s="2"/>
      <c r="W47" s="2"/>
      <c r="X47" s="2" t="s">
        <v>16</v>
      </c>
      <c r="AC47" s="83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57</v>
      </c>
      <c r="Q48" s="9"/>
      <c r="R48" s="9"/>
      <c r="S48" s="9"/>
      <c r="T48" s="9"/>
      <c r="U48" s="81"/>
      <c r="V48" s="81"/>
      <c r="W48" s="109">
        <v>42674</v>
      </c>
      <c r="X48" s="110"/>
      <c r="Y48" s="9"/>
      <c r="AC48" s="83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3"/>
    </row>
  </sheetData>
  <sheetProtection/>
  <mergeCells count="31">
    <mergeCell ref="M11:M13"/>
    <mergeCell ref="I11:I13"/>
    <mergeCell ref="L11:L13"/>
    <mergeCell ref="O10:T10"/>
    <mergeCell ref="H11:H13"/>
    <mergeCell ref="W48:X48"/>
    <mergeCell ref="S11:S13"/>
    <mergeCell ref="N11:N13"/>
    <mergeCell ref="K11:K13"/>
    <mergeCell ref="Q11:Q13"/>
    <mergeCell ref="W10:W13"/>
    <mergeCell ref="T11:T13"/>
    <mergeCell ref="R11:R13"/>
    <mergeCell ref="J11:J13"/>
    <mergeCell ref="C10:N10"/>
    <mergeCell ref="C6:AA6"/>
    <mergeCell ref="Y10:Y13"/>
    <mergeCell ref="U10:U13"/>
    <mergeCell ref="D11:D13"/>
    <mergeCell ref="G11:G13"/>
    <mergeCell ref="V10:V13"/>
    <mergeCell ref="P11:P13"/>
    <mergeCell ref="O11:O13"/>
    <mergeCell ref="B8:Y8"/>
    <mergeCell ref="W46:X46"/>
    <mergeCell ref="B7:Y7"/>
    <mergeCell ref="E11:E13"/>
    <mergeCell ref="F11:F13"/>
    <mergeCell ref="X10:X13"/>
    <mergeCell ref="B10:B13"/>
    <mergeCell ref="C11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76" zoomScaleNormal="76" zoomScaleSheetLayoutView="82" workbookViewId="0" topLeftCell="A22">
      <selection activeCell="X43" sqref="X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625" style="0" customWidth="1"/>
    <col min="4" max="4" width="11.75390625" style="0" customWidth="1"/>
    <col min="5" max="5" width="12.75390625" style="0" customWidth="1"/>
    <col min="6" max="6" width="11.25390625" style="0" customWidth="1"/>
    <col min="7" max="7" width="11.37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4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4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1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32" t="s">
        <v>35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7"/>
    </row>
    <row r="6" spans="2:25" ht="18" customHeight="1">
      <c r="B6" s="133" t="s">
        <v>62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9"/>
    </row>
    <row r="7" spans="2:25" ht="18" customHeight="1">
      <c r="B7" s="135" t="s">
        <v>60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8"/>
    </row>
    <row r="8" spans="2:25" ht="18" customHeight="1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20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5" t="s">
        <v>26</v>
      </c>
      <c r="C10" s="115" t="s">
        <v>39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24" t="s">
        <v>40</v>
      </c>
      <c r="X10" s="129" t="s">
        <v>42</v>
      </c>
      <c r="Y10" s="21"/>
      <c r="Z10"/>
    </row>
    <row r="11" spans="2:26" ht="48.75" customHeight="1">
      <c r="B11" s="106"/>
      <c r="C11" s="114" t="s">
        <v>50</v>
      </c>
      <c r="D11" s="112" t="s">
        <v>51</v>
      </c>
      <c r="E11" s="112" t="s">
        <v>53</v>
      </c>
      <c r="F11" s="112" t="s">
        <v>54</v>
      </c>
      <c r="G11" s="112"/>
      <c r="H11" s="112"/>
      <c r="I11" s="112"/>
      <c r="J11" s="112"/>
      <c r="K11" s="112"/>
      <c r="L11" s="112"/>
      <c r="M11" s="105"/>
      <c r="N11" s="105"/>
      <c r="O11" s="105"/>
      <c r="P11" s="105"/>
      <c r="Q11" s="105"/>
      <c r="R11" s="105"/>
      <c r="S11" s="105"/>
      <c r="T11" s="105"/>
      <c r="U11" s="105"/>
      <c r="V11" s="125"/>
      <c r="W11" s="124"/>
      <c r="X11" s="130"/>
      <c r="Y11" s="21"/>
      <c r="Z11"/>
    </row>
    <row r="12" spans="2:26" ht="15.75" customHeight="1">
      <c r="B12" s="106"/>
      <c r="C12" s="114"/>
      <c r="D12" s="112"/>
      <c r="E12" s="112"/>
      <c r="F12" s="112"/>
      <c r="G12" s="112"/>
      <c r="H12" s="112"/>
      <c r="I12" s="112"/>
      <c r="J12" s="112"/>
      <c r="K12" s="112"/>
      <c r="L12" s="112"/>
      <c r="M12" s="106"/>
      <c r="N12" s="106"/>
      <c r="O12" s="106"/>
      <c r="P12" s="106"/>
      <c r="Q12" s="106"/>
      <c r="R12" s="106"/>
      <c r="S12" s="106"/>
      <c r="T12" s="106"/>
      <c r="U12" s="106"/>
      <c r="V12" s="126"/>
      <c r="W12" s="124"/>
      <c r="X12" s="130"/>
      <c r="Y12" s="21"/>
      <c r="Z12"/>
    </row>
    <row r="13" spans="2:26" ht="30" customHeight="1">
      <c r="B13" s="113"/>
      <c r="C13" s="114"/>
      <c r="D13" s="112"/>
      <c r="E13" s="112"/>
      <c r="F13" s="112"/>
      <c r="G13" s="112"/>
      <c r="H13" s="112"/>
      <c r="I13" s="112"/>
      <c r="J13" s="112"/>
      <c r="K13" s="112"/>
      <c r="L13" s="112"/>
      <c r="M13" s="107"/>
      <c r="N13" s="107"/>
      <c r="O13" s="107"/>
      <c r="P13" s="107"/>
      <c r="Q13" s="107"/>
      <c r="R13" s="107"/>
      <c r="S13" s="107"/>
      <c r="T13" s="107"/>
      <c r="U13" s="107"/>
      <c r="V13" s="127"/>
      <c r="W13" s="124"/>
      <c r="X13" s="131"/>
      <c r="Y13" s="21"/>
      <c r="Z13"/>
    </row>
    <row r="14" spans="2:27" ht="15.75" customHeight="1">
      <c r="B14" s="13">
        <v>1</v>
      </c>
      <c r="C14" s="85">
        <v>12098.6</v>
      </c>
      <c r="D14" s="85">
        <v>2776.36</v>
      </c>
      <c r="E14" s="85">
        <v>1775.94</v>
      </c>
      <c r="F14" s="85">
        <v>2195.37</v>
      </c>
      <c r="G14" s="8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18846.27</v>
      </c>
      <c r="X14" s="39">
        <v>34.08</v>
      </c>
      <c r="Y14" s="22"/>
      <c r="Z14" s="128" t="s">
        <v>43</v>
      </c>
      <c r="AA14" s="128"/>
    </row>
    <row r="15" spans="2:27" ht="15.75">
      <c r="B15" s="13">
        <v>2</v>
      </c>
      <c r="C15" s="85">
        <v>11390.61</v>
      </c>
      <c r="D15" s="85">
        <v>2556.81</v>
      </c>
      <c r="E15" s="85">
        <v>1482.77</v>
      </c>
      <c r="F15" s="85">
        <v>1997.64</v>
      </c>
      <c r="G15" s="8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17427.83</v>
      </c>
      <c r="X15" s="29">
        <f>IF(Паспорт!P15&gt;0,Паспорт!P15,X14)</f>
        <v>34.08</v>
      </c>
      <c r="Y15" s="22"/>
      <c r="Z15" s="128"/>
      <c r="AA15" s="128"/>
    </row>
    <row r="16" spans="2:27" ht="15.75">
      <c r="B16" s="13">
        <v>3</v>
      </c>
      <c r="C16" s="85">
        <v>14756.08</v>
      </c>
      <c r="D16" s="85">
        <v>2450.61</v>
      </c>
      <c r="E16" s="85">
        <v>1468.44</v>
      </c>
      <c r="F16" s="85">
        <v>1987.87</v>
      </c>
      <c r="G16" s="8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20662.999999999996</v>
      </c>
      <c r="X16" s="29">
        <f>IF(Паспорт!P16&gt;0,Паспорт!P16,X15)</f>
        <v>34.08</v>
      </c>
      <c r="Y16" s="22"/>
      <c r="Z16" s="128"/>
      <c r="AA16" s="128"/>
    </row>
    <row r="17" spans="2:27" ht="15.75">
      <c r="B17" s="13">
        <v>4</v>
      </c>
      <c r="C17" s="85">
        <v>13612.25</v>
      </c>
      <c r="D17" s="85">
        <v>2127.84</v>
      </c>
      <c r="E17" s="85">
        <v>1359.48</v>
      </c>
      <c r="F17" s="85">
        <v>1678.11</v>
      </c>
      <c r="G17" s="8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18777.68</v>
      </c>
      <c r="X17" s="29">
        <f>IF(Паспорт!P17&gt;0,Паспорт!P17,X16)</f>
        <v>34.08</v>
      </c>
      <c r="Y17" s="22"/>
      <c r="Z17" s="128"/>
      <c r="AA17" s="128"/>
    </row>
    <row r="18" spans="2:27" ht="15.75">
      <c r="B18" s="13">
        <v>5</v>
      </c>
      <c r="C18" s="85">
        <v>14076.77</v>
      </c>
      <c r="D18" s="85">
        <v>2146.71</v>
      </c>
      <c r="E18" s="85">
        <v>1437.26</v>
      </c>
      <c r="F18" s="85">
        <v>1752.32</v>
      </c>
      <c r="G18" s="8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19413.059999999998</v>
      </c>
      <c r="X18" s="29">
        <f>IF(Паспорт!P18&gt;0,Паспорт!P18,X17)</f>
        <v>34.08</v>
      </c>
      <c r="Y18" s="22"/>
      <c r="Z18" s="128"/>
      <c r="AA18" s="128"/>
    </row>
    <row r="19" spans="2:27" ht="15.75" customHeight="1">
      <c r="B19" s="13">
        <v>6</v>
      </c>
      <c r="C19" s="85">
        <v>15092.17</v>
      </c>
      <c r="D19" s="85">
        <v>2284.18</v>
      </c>
      <c r="E19" s="85">
        <v>1547.76</v>
      </c>
      <c r="F19" s="85">
        <v>1862.7</v>
      </c>
      <c r="G19" s="8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20786.809999999998</v>
      </c>
      <c r="X19" s="29">
        <f>IF(Паспорт!P19&gt;0,Паспорт!P19,X18)</f>
        <v>33.95</v>
      </c>
      <c r="Y19" s="22"/>
      <c r="Z19" s="128"/>
      <c r="AA19" s="128"/>
    </row>
    <row r="20" spans="2:27" ht="15.75">
      <c r="B20" s="13">
        <v>7</v>
      </c>
      <c r="C20" s="85">
        <v>14616.54</v>
      </c>
      <c r="D20" s="85">
        <v>2440.09</v>
      </c>
      <c r="E20" s="85">
        <v>1486.68</v>
      </c>
      <c r="F20" s="85">
        <v>1724.77</v>
      </c>
      <c r="G20" s="8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20268.08</v>
      </c>
      <c r="X20" s="29">
        <f>IF(Паспорт!P20&gt;0,Паспорт!P20,X19)</f>
        <v>33.95</v>
      </c>
      <c r="Y20" s="22"/>
      <c r="Z20" s="128"/>
      <c r="AA20" s="128"/>
    </row>
    <row r="21" spans="2:27" ht="15.75">
      <c r="B21" s="13">
        <v>8</v>
      </c>
      <c r="C21" s="85">
        <v>14354.88</v>
      </c>
      <c r="D21" s="85">
        <v>2699.85</v>
      </c>
      <c r="E21" s="85">
        <v>1835.54</v>
      </c>
      <c r="F21" s="85">
        <v>1944.4</v>
      </c>
      <c r="G21" s="8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20834.670000000002</v>
      </c>
      <c r="X21" s="29">
        <f>IF(Паспорт!P21&gt;0,Паспорт!P21,X20)</f>
        <v>33.95</v>
      </c>
      <c r="Y21" s="22"/>
      <c r="Z21" s="128"/>
      <c r="AA21" s="128"/>
    </row>
    <row r="22" spans="2:26" ht="15" customHeight="1">
      <c r="B22" s="13">
        <v>9</v>
      </c>
      <c r="C22" s="85">
        <v>15712.16</v>
      </c>
      <c r="D22" s="85">
        <v>3524.39</v>
      </c>
      <c r="E22" s="85">
        <v>2281.17</v>
      </c>
      <c r="F22" s="85">
        <v>2601.97</v>
      </c>
      <c r="G22" s="8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24119.690000000002</v>
      </c>
      <c r="X22" s="29">
        <f>IF(Паспорт!P22&gt;0,Паспорт!P22,X21)</f>
        <v>33.95</v>
      </c>
      <c r="Y22" s="22"/>
      <c r="Z22" s="27"/>
    </row>
    <row r="23" spans="2:26" ht="15.75">
      <c r="B23" s="13">
        <v>10</v>
      </c>
      <c r="C23" s="85">
        <v>19834.66</v>
      </c>
      <c r="D23" s="85">
        <v>3495.64</v>
      </c>
      <c r="E23" s="85">
        <v>2266.04</v>
      </c>
      <c r="F23" s="85">
        <v>2580.95</v>
      </c>
      <c r="G23" s="8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28177.29</v>
      </c>
      <c r="X23" s="29">
        <f>IF(Паспорт!P23&gt;0,Паспорт!P23,X22)</f>
        <v>33.95</v>
      </c>
      <c r="Y23" s="22"/>
      <c r="Z23" s="27"/>
    </row>
    <row r="24" spans="2:26" ht="15.75">
      <c r="B24" s="13">
        <v>11</v>
      </c>
      <c r="C24" s="85">
        <v>21581.3</v>
      </c>
      <c r="D24" s="85">
        <v>3657.29</v>
      </c>
      <c r="E24" s="85">
        <v>2326.27</v>
      </c>
      <c r="F24" s="85">
        <v>2865.88</v>
      </c>
      <c r="G24" s="8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30430.74</v>
      </c>
      <c r="X24" s="29">
        <f>IF(Паспорт!P24&gt;0,Паспорт!P24,X23)</f>
        <v>33.95</v>
      </c>
      <c r="Y24" s="22"/>
      <c r="Z24" s="27"/>
    </row>
    <row r="25" spans="2:26" ht="15.75">
      <c r="B25" s="13">
        <v>12</v>
      </c>
      <c r="C25" s="85">
        <v>27507.55</v>
      </c>
      <c r="D25" s="85">
        <v>4621.78</v>
      </c>
      <c r="E25" s="85">
        <v>2962.65</v>
      </c>
      <c r="F25" s="85">
        <v>3412.28</v>
      </c>
      <c r="G25" s="8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38504.259999999995</v>
      </c>
      <c r="X25" s="29">
        <f>IF(Паспорт!P25&gt;0,Паспорт!P25,X24)</f>
        <v>33.95</v>
      </c>
      <c r="Y25" s="22"/>
      <c r="Z25" s="27"/>
    </row>
    <row r="26" spans="2:26" ht="15.75">
      <c r="B26" s="13">
        <v>13</v>
      </c>
      <c r="C26" s="85">
        <v>33592.94</v>
      </c>
      <c r="D26" s="85">
        <v>5982.72</v>
      </c>
      <c r="E26" s="85">
        <v>3979.28</v>
      </c>
      <c r="F26" s="85">
        <v>4418.64</v>
      </c>
      <c r="G26" s="8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47973.58</v>
      </c>
      <c r="X26" s="29">
        <f>IF(Паспорт!P26&gt;0,Паспорт!P26,X25)</f>
        <v>33.95</v>
      </c>
      <c r="Y26" s="22"/>
      <c r="Z26" s="27"/>
    </row>
    <row r="27" spans="2:26" ht="15.75">
      <c r="B27" s="13">
        <v>14</v>
      </c>
      <c r="C27" s="85">
        <v>31178.34</v>
      </c>
      <c r="D27" s="85">
        <v>6576.82</v>
      </c>
      <c r="E27" s="85">
        <v>4401.57</v>
      </c>
      <c r="F27" s="85">
        <v>4974.35</v>
      </c>
      <c r="G27" s="8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47131.08</v>
      </c>
      <c r="X27" s="29">
        <f>IF(Паспорт!P27&gt;0,Паспорт!P27,X26)</f>
        <v>33.95</v>
      </c>
      <c r="Y27" s="22"/>
      <c r="Z27" s="27"/>
    </row>
    <row r="28" spans="2:26" ht="15.75">
      <c r="B28" s="13">
        <v>15</v>
      </c>
      <c r="C28" s="85">
        <v>33305.4</v>
      </c>
      <c r="D28" s="85">
        <v>6883.71</v>
      </c>
      <c r="E28" s="85">
        <v>4504.73</v>
      </c>
      <c r="F28" s="85">
        <v>5256.67</v>
      </c>
      <c r="G28" s="85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49950.509999999995</v>
      </c>
      <c r="X28" s="29">
        <f>IF(Паспорт!P28&gt;0,Паспорт!P28,X27)</f>
        <v>33.95</v>
      </c>
      <c r="Y28" s="22"/>
      <c r="Z28" s="27"/>
    </row>
    <row r="29" spans="2:26" ht="15.75">
      <c r="B29" s="14">
        <v>16</v>
      </c>
      <c r="C29" s="85">
        <v>32794.42</v>
      </c>
      <c r="D29" s="85">
        <v>6942.7</v>
      </c>
      <c r="E29" s="85">
        <v>4322.98</v>
      </c>
      <c r="F29" s="85">
        <v>5241</v>
      </c>
      <c r="G29" s="8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49301.09999999999</v>
      </c>
      <c r="X29" s="29">
        <f>IF(Паспорт!P29&gt;0,Паспорт!P29,X28)</f>
        <v>33.95</v>
      </c>
      <c r="Y29" s="22"/>
      <c r="Z29" s="27"/>
    </row>
    <row r="30" spans="2:26" ht="15.75">
      <c r="B30" s="14">
        <v>17</v>
      </c>
      <c r="C30" s="85">
        <v>37136.02</v>
      </c>
      <c r="D30" s="85">
        <v>15306.13</v>
      </c>
      <c r="E30" s="85">
        <v>4402.76</v>
      </c>
      <c r="F30" s="85">
        <v>5134.69</v>
      </c>
      <c r="G30" s="85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61979.6</v>
      </c>
      <c r="X30" s="29">
        <f>IF(Паспорт!P30&gt;0,Паспорт!P30,X29)</f>
        <v>33.95</v>
      </c>
      <c r="Y30" s="22"/>
      <c r="Z30" s="27"/>
    </row>
    <row r="31" spans="2:26" ht="15.75">
      <c r="B31" s="14">
        <v>18</v>
      </c>
      <c r="C31" s="85">
        <v>37083.87</v>
      </c>
      <c r="D31" s="85">
        <v>21616.5</v>
      </c>
      <c r="E31" s="85">
        <v>4601.05</v>
      </c>
      <c r="F31" s="85">
        <v>5414.28</v>
      </c>
      <c r="G31" s="85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68715.70000000001</v>
      </c>
      <c r="X31" s="29">
        <f>IF(Паспорт!P31&gt;0,Паспорт!P31,X30)</f>
        <v>34.27</v>
      </c>
      <c r="Y31" s="22"/>
      <c r="Z31" s="27"/>
    </row>
    <row r="32" spans="2:26" ht="15.75">
      <c r="B32" s="14">
        <v>19</v>
      </c>
      <c r="C32" s="85">
        <v>39678.18</v>
      </c>
      <c r="D32" s="85">
        <v>23921.74</v>
      </c>
      <c r="E32" s="85">
        <v>4989.53</v>
      </c>
      <c r="F32" s="85">
        <v>5869.04</v>
      </c>
      <c r="G32" s="8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74458.48999999999</v>
      </c>
      <c r="X32" s="29">
        <f>IF(Паспорт!P32&gt;0,Паспорт!P32,X31)</f>
        <v>34.27</v>
      </c>
      <c r="Y32" s="22"/>
      <c r="Z32" s="27"/>
    </row>
    <row r="33" spans="2:26" ht="15.75">
      <c r="B33" s="14">
        <v>20</v>
      </c>
      <c r="C33" s="85">
        <v>41185.32</v>
      </c>
      <c r="D33" s="85">
        <v>23524.8</v>
      </c>
      <c r="E33" s="85">
        <v>4929.27</v>
      </c>
      <c r="F33" s="85">
        <v>6730.09</v>
      </c>
      <c r="G33" s="85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76369.48</v>
      </c>
      <c r="X33" s="29">
        <f>IF(Паспорт!P33&gt;0,Паспорт!P33,X32)</f>
        <v>34.27</v>
      </c>
      <c r="Y33" s="22"/>
      <c r="Z33" s="27"/>
    </row>
    <row r="34" spans="2:26" ht="15.75">
      <c r="B34" s="14">
        <v>21</v>
      </c>
      <c r="C34" s="85">
        <v>40961.98</v>
      </c>
      <c r="D34" s="85">
        <v>23102.84</v>
      </c>
      <c r="E34" s="85">
        <v>5104.1</v>
      </c>
      <c r="F34" s="85">
        <v>6707.48</v>
      </c>
      <c r="G34" s="8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75876.40000000001</v>
      </c>
      <c r="X34" s="29">
        <f>IF(Паспорт!P34&gt;0,Паспорт!P34,X33)</f>
        <v>34.27</v>
      </c>
      <c r="Y34" s="22"/>
      <c r="Z34" s="27"/>
    </row>
    <row r="35" spans="2:26" ht="15.75">
      <c r="B35" s="14">
        <v>22</v>
      </c>
      <c r="C35" s="85">
        <v>38495.75</v>
      </c>
      <c r="D35" s="85">
        <v>22755.91</v>
      </c>
      <c r="E35" s="85">
        <v>4889.06</v>
      </c>
      <c r="F35" s="85">
        <v>6558.65</v>
      </c>
      <c r="G35" s="8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72699.37</v>
      </c>
      <c r="X35" s="29">
        <f>IF(Паспорт!P35&gt;0,Паспорт!P35,X34)</f>
        <v>34.27</v>
      </c>
      <c r="Y35" s="22"/>
      <c r="Z35" s="27"/>
    </row>
    <row r="36" spans="2:26" ht="15.75">
      <c r="B36" s="14">
        <v>23</v>
      </c>
      <c r="C36" s="85">
        <v>40238.45</v>
      </c>
      <c r="D36" s="85">
        <v>24090.76</v>
      </c>
      <c r="E36" s="85">
        <v>5147.16</v>
      </c>
      <c r="F36" s="85">
        <v>6978.55</v>
      </c>
      <c r="G36" s="85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76454.92</v>
      </c>
      <c r="X36" s="29">
        <f>IF(Паспорт!P36&gt;0,Паспорт!P36,X35)</f>
        <v>34.27</v>
      </c>
      <c r="Y36" s="22"/>
      <c r="Z36" s="27"/>
    </row>
    <row r="37" spans="2:26" ht="15.75">
      <c r="B37" s="14">
        <v>24</v>
      </c>
      <c r="C37" s="85">
        <v>43039.02</v>
      </c>
      <c r="D37" s="85">
        <v>21396.33</v>
      </c>
      <c r="E37" s="85">
        <v>5046.78</v>
      </c>
      <c r="F37" s="85">
        <v>7108.63</v>
      </c>
      <c r="G37" s="85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76590.76000000001</v>
      </c>
      <c r="X37" s="29">
        <f>IF(Паспорт!P37&gt;0,Паспорт!P37,X36)</f>
        <v>34.27</v>
      </c>
      <c r="Y37" s="22"/>
      <c r="Z37" s="27"/>
    </row>
    <row r="38" spans="2:26" ht="15.75">
      <c r="B38" s="14">
        <v>25</v>
      </c>
      <c r="C38" s="85">
        <v>46349.74</v>
      </c>
      <c r="D38" s="85">
        <v>26135.01</v>
      </c>
      <c r="E38" s="85">
        <v>5545.85</v>
      </c>
      <c r="F38" s="85">
        <v>7453.15</v>
      </c>
      <c r="G38" s="85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85483.75</v>
      </c>
      <c r="X38" s="29">
        <f>IF(Паспорт!P38&gt;0,Паспорт!P38,X37)</f>
        <v>34.27</v>
      </c>
      <c r="Y38" s="22"/>
      <c r="Z38" s="27"/>
    </row>
    <row r="39" spans="2:26" ht="15.75">
      <c r="B39" s="14">
        <v>26</v>
      </c>
      <c r="C39" s="85">
        <v>46254.14</v>
      </c>
      <c r="D39" s="85">
        <v>27036.5</v>
      </c>
      <c r="E39" s="85">
        <v>5805.16</v>
      </c>
      <c r="F39" s="85">
        <v>7724.27</v>
      </c>
      <c r="G39" s="85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86820.07</v>
      </c>
      <c r="X39" s="29">
        <f>IF(Паспорт!P39&gt;0,Паспорт!P39,X38)</f>
        <v>34.27</v>
      </c>
      <c r="Y39" s="22"/>
      <c r="Z39" s="27"/>
    </row>
    <row r="40" spans="2:26" ht="15.75">
      <c r="B40" s="14">
        <v>27</v>
      </c>
      <c r="C40" s="85">
        <v>46371.4</v>
      </c>
      <c r="D40" s="85">
        <v>26564.74</v>
      </c>
      <c r="E40" s="85">
        <v>5895.33</v>
      </c>
      <c r="F40" s="85">
        <v>8071.24</v>
      </c>
      <c r="G40" s="85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86902.71</v>
      </c>
      <c r="X40" s="29">
        <f>IF(Паспорт!P40&gt;0,Паспорт!P40,X39)</f>
        <v>34.27</v>
      </c>
      <c r="Y40" s="22"/>
      <c r="Z40" s="27"/>
    </row>
    <row r="41" spans="2:26" ht="15.75">
      <c r="B41" s="14">
        <v>28</v>
      </c>
      <c r="C41" s="85">
        <v>49321.32</v>
      </c>
      <c r="D41" s="85">
        <v>25145.23</v>
      </c>
      <c r="E41" s="85">
        <v>5877.53</v>
      </c>
      <c r="F41" s="85">
        <v>8068.55</v>
      </c>
      <c r="G41" s="85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88412.63</v>
      </c>
      <c r="X41" s="29">
        <f>IF(Паспорт!P41&gt;0,Паспорт!P41,X40)</f>
        <v>34.27</v>
      </c>
      <c r="Y41" s="22"/>
      <c r="Z41" s="27"/>
    </row>
    <row r="42" spans="2:26" ht="16.5" customHeight="1">
      <c r="B42" s="14">
        <v>29</v>
      </c>
      <c r="C42" s="85">
        <v>47089.38</v>
      </c>
      <c r="D42" s="85">
        <v>25481.86</v>
      </c>
      <c r="E42" s="85">
        <v>5944.79</v>
      </c>
      <c r="F42" s="85">
        <v>8422.68</v>
      </c>
      <c r="G42" s="8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86938.70999999999</v>
      </c>
      <c r="X42" s="29">
        <f>IF(Паспорт!P42&gt;0,Паспорт!P42,X41)</f>
        <v>34.27</v>
      </c>
      <c r="Y42" s="22"/>
      <c r="Z42" s="27"/>
    </row>
    <row r="43" spans="2:26" ht="15.75" customHeight="1">
      <c r="B43" s="14">
        <v>30</v>
      </c>
      <c r="C43" s="85">
        <v>44179.47</v>
      </c>
      <c r="D43" s="85">
        <v>23308.36</v>
      </c>
      <c r="E43" s="85">
        <v>5484.3</v>
      </c>
      <c r="F43" s="85">
        <v>7722.19</v>
      </c>
      <c r="G43" s="85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80694.32</v>
      </c>
      <c r="X43" s="29">
        <f>IF(Паспорт!P43&gt;0,Паспорт!P43,X42)</f>
        <v>34.27</v>
      </c>
      <c r="Y43" s="22"/>
      <c r="Z43" s="27"/>
    </row>
    <row r="44" spans="2:26" ht="18" customHeight="1">
      <c r="B44" s="14">
        <v>31</v>
      </c>
      <c r="C44" s="85">
        <v>49341.25</v>
      </c>
      <c r="D44" s="85">
        <v>22910.92</v>
      </c>
      <c r="E44" s="85">
        <v>5501.05</v>
      </c>
      <c r="F44" s="85">
        <v>7561.87</v>
      </c>
      <c r="G44" s="85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C44+D44+E44+F44+G44</f>
        <v>85315.09</v>
      </c>
      <c r="X44" s="29">
        <f>IF(Паспорт!P44&gt;0,Паспорт!P44,X43)</f>
        <v>34.27</v>
      </c>
      <c r="Y44" s="22"/>
      <c r="Z44" s="27"/>
    </row>
    <row r="45" spans="2:27" ht="66" customHeight="1">
      <c r="B45" s="14" t="s">
        <v>40</v>
      </c>
      <c r="C45" s="86">
        <f>SUM(C14:C44)</f>
        <v>972229.96</v>
      </c>
      <c r="D45" s="86">
        <f>SUM(D14:D44)</f>
        <v>413465.12999999995</v>
      </c>
      <c r="E45" s="86">
        <f>SUM(E14:E44)</f>
        <v>118602.28000000001</v>
      </c>
      <c r="F45" s="86">
        <f>SUM(F14:F44)</f>
        <v>152020.28</v>
      </c>
      <c r="G45" s="8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1656317.6500000004</v>
      </c>
      <c r="X45" s="30">
        <f>SUMPRODUCT(X14:X44,W14:W44)/SUM(W14:W44)</f>
        <v>34.174184646707104</v>
      </c>
      <c r="Y45" s="26"/>
      <c r="Z45" s="123" t="s">
        <v>41</v>
      </c>
      <c r="AA45" s="123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103" t="s">
        <v>61</v>
      </c>
      <c r="W49" s="89"/>
      <c r="X49" s="90"/>
      <c r="Y49" s="87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55</v>
      </c>
      <c r="Q51" s="10"/>
      <c r="R51" s="10"/>
      <c r="S51" s="10"/>
      <c r="T51" s="10"/>
      <c r="U51" s="10"/>
      <c r="V51" s="103" t="s">
        <v>61</v>
      </c>
      <c r="W51" s="56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C5:X5"/>
    <mergeCell ref="B6:X6"/>
    <mergeCell ref="B7:X7"/>
    <mergeCell ref="B8:X8"/>
    <mergeCell ref="C47:X47"/>
    <mergeCell ref="C11:C13"/>
    <mergeCell ref="O11:O13"/>
    <mergeCell ref="B10:B13"/>
    <mergeCell ref="N11:N13"/>
    <mergeCell ref="Z14:AA21"/>
    <mergeCell ref="X10:X13"/>
    <mergeCell ref="T11:T13"/>
    <mergeCell ref="L11:L13"/>
    <mergeCell ref="I11:I13"/>
    <mergeCell ref="P11:P13"/>
    <mergeCell ref="S11:S13"/>
    <mergeCell ref="C10:V10"/>
    <mergeCell ref="D11:D13"/>
    <mergeCell ref="E11:E13"/>
    <mergeCell ref="V11:V13"/>
    <mergeCell ref="H11:H13"/>
    <mergeCell ref="K11:K13"/>
    <mergeCell ref="M11:M13"/>
    <mergeCell ref="Z45:AA45"/>
    <mergeCell ref="F11:F13"/>
    <mergeCell ref="G11:G13"/>
    <mergeCell ref="J11:J13"/>
    <mergeCell ref="W10:W13"/>
    <mergeCell ref="U11:U13"/>
    <mergeCell ref="Q11:Q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2016-09-30T08:32:05Z</cp:lastPrinted>
  <dcterms:created xsi:type="dcterms:W3CDTF">2010-01-29T08:37:16Z</dcterms:created>
  <dcterms:modified xsi:type="dcterms:W3CDTF">2016-11-02T08:59:39Z</dcterms:modified>
  <cp:category/>
  <cp:version/>
  <cp:contentType/>
  <cp:contentStatus/>
</cp:coreProperties>
</file>