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<sst xmlns="http://schemas.openxmlformats.org/spreadsheetml/2006/main" count="77" uniqueCount="60">
  <si>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</si>
  <si>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</si>
  <si>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</si>
  <si>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</si>
  <si>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</si>
  <si>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</si>
  <si>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</si>
  <si>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</si>
  <si>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</si>
  <si>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</si>
  <si>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</si>
  <si>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</si>
  <si>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</si>
  <si>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</si>
  <si>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</si>
  <si>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</si>
  <si>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</si>
  <si>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</si>
  <si>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</si>
  <si>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</si>
  <si>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</si>
  <si>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</si>
  <si>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</si>
  <si>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</si>
  <si>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</si>
  <si>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</si>
  <si>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</si>
  <si>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</si>
  <si>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</si>
  <si>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</si>
  <si>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</si>
  <si>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</si>
  <si>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</si>
  <si>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</si>
  <si>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</si>
  <si>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</si>
  <si>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</si>
  <si>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</si>
  <si>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</si>
  <si>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</si>
  <si>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</si>
  <si>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</si>
  <si>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</si>
  <si>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</si>
  <si>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</si>
  <si>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</si>
  <si>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</si>
  <si>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</si>
  <si>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</si>
  <si>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</si>
  <si>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Краснопопівського ПСГ</t>
    </r>
  </si>
  <si>
    <t xml:space="preserve">          переданого Сєвєродонецьким ЛВУМГ та прийнятого ПАТ "Луганськгаз"     по  ГРС Краснопопівського ПСГ</t>
  </si>
  <si>
    <t>ГРС Кранопопівського ПСГ</t>
  </si>
  <si>
    <t>Ісаєв В.С.</t>
  </si>
  <si>
    <t xml:space="preserve"> Ю.О.Головко </t>
  </si>
  <si>
    <t xml:space="preserve">М.О. 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</si>
  <si>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</si>
  <si>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</si>
  <si>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r>
      <t xml:space="preserve">    з газопроводу   Краснопопівка -Рубіжне      за період з   01.10.2016р. по 31.10.2016р.</t>
    </r>
    <r>
      <rPr>
        <u val="single"/>
        <sz val="11"/>
        <color indexed="10"/>
        <rFont val="Arial"/>
        <family val="2"/>
      </rPr>
      <t xml:space="preserve"> </t>
    </r>
  </si>
  <si>
    <t>02.11.2016р.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</si>
</sst>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2" fontId="27" fillId="0" borderId="12" xfId="0" applyNumberFormat="1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35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179" fontId="35" fillId="0" borderId="10" xfId="0" applyNumberFormat="1" applyFont="1" applyBorder="1" applyAlignment="1">
      <alignment horizontal="center" vertical="top" wrapText="1"/>
    </xf>
    <xf numFmtId="179" fontId="35" fillId="0" borderId="10" xfId="0" applyNumberFormat="1" applyFont="1" applyBorder="1" applyAlignment="1">
      <alignment horizontal="center"/>
    </xf>
    <xf numFmtId="179" fontId="35" fillId="0" borderId="10" xfId="0" applyNumberFormat="1" applyFont="1" applyBorder="1" applyAlignment="1">
      <alignment horizontal="center" wrapText="1"/>
    </xf>
    <xf numFmtId="2" fontId="35" fillId="0" borderId="10" xfId="0" applyNumberFormat="1" applyFont="1" applyBorder="1" applyAlignment="1">
      <alignment horizontal="center" wrapText="1"/>
    </xf>
    <xf numFmtId="1" fontId="35" fillId="0" borderId="10" xfId="0" applyNumberFormat="1" applyFont="1" applyBorder="1" applyAlignment="1">
      <alignment horizontal="center" wrapText="1"/>
    </xf>
    <xf numFmtId="177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wrapText="1"/>
    </xf>
    <xf numFmtId="2" fontId="35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 textRotation="90" wrapText="1"/>
    </xf>
    <xf numFmtId="0" fontId="44" fillId="0" borderId="22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1">
      <selection activeCell="P35" sqref="P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3" t="s">
        <v>18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</row>
    <row r="7" spans="2:29" s="43" customFormat="1" ht="18.75" customHeight="1">
      <c r="B7" s="105" t="s">
        <v>50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AC7" s="44"/>
    </row>
    <row r="8" spans="2:29" s="43" customFormat="1" ht="19.5" customHeight="1">
      <c r="B8" s="102" t="s">
        <v>57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5" t="s">
        <v>26</v>
      </c>
      <c r="C10" s="93" t="s">
        <v>17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9"/>
      <c r="O10" s="93" t="s">
        <v>6</v>
      </c>
      <c r="P10" s="94"/>
      <c r="Q10" s="94"/>
      <c r="R10" s="94"/>
      <c r="S10" s="94"/>
      <c r="T10" s="94"/>
      <c r="U10" s="106" t="s">
        <v>22</v>
      </c>
      <c r="V10" s="95" t="s">
        <v>23</v>
      </c>
      <c r="W10" s="95" t="s">
        <v>34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09" t="s">
        <v>2</v>
      </c>
      <c r="D11" s="92" t="s">
        <v>3</v>
      </c>
      <c r="E11" s="92" t="s">
        <v>4</v>
      </c>
      <c r="F11" s="92" t="s">
        <v>5</v>
      </c>
      <c r="G11" s="92" t="s">
        <v>8</v>
      </c>
      <c r="H11" s="92" t="s">
        <v>9</v>
      </c>
      <c r="I11" s="92" t="s">
        <v>10</v>
      </c>
      <c r="J11" s="92" t="s">
        <v>11</v>
      </c>
      <c r="K11" s="92" t="s">
        <v>12</v>
      </c>
      <c r="L11" s="92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32</v>
      </c>
      <c r="R11" s="95" t="s">
        <v>20</v>
      </c>
      <c r="S11" s="95" t="s">
        <v>33</v>
      </c>
      <c r="T11" s="95" t="s">
        <v>21</v>
      </c>
      <c r="U11" s="107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09"/>
      <c r="D12" s="92"/>
      <c r="E12" s="92"/>
      <c r="F12" s="92"/>
      <c r="G12" s="92"/>
      <c r="H12" s="92"/>
      <c r="I12" s="92"/>
      <c r="J12" s="92"/>
      <c r="K12" s="92"/>
      <c r="L12" s="92"/>
      <c r="M12" s="96"/>
      <c r="N12" s="96"/>
      <c r="O12" s="96"/>
      <c r="P12" s="96"/>
      <c r="Q12" s="96"/>
      <c r="R12" s="96"/>
      <c r="S12" s="96"/>
      <c r="T12" s="96"/>
      <c r="U12" s="107"/>
      <c r="V12" s="96"/>
      <c r="W12" s="96"/>
      <c r="X12" s="96"/>
      <c r="Y12" s="96"/>
      <c r="Z12" s="3"/>
      <c r="AB12" s="6"/>
      <c r="AC12"/>
    </row>
    <row r="13" spans="2:29" ht="30" customHeight="1">
      <c r="B13" s="98"/>
      <c r="C13" s="109"/>
      <c r="D13" s="92"/>
      <c r="E13" s="92"/>
      <c r="F13" s="92"/>
      <c r="G13" s="92"/>
      <c r="H13" s="92"/>
      <c r="I13" s="92"/>
      <c r="J13" s="92"/>
      <c r="K13" s="92"/>
      <c r="L13" s="92"/>
      <c r="M13" s="97"/>
      <c r="N13" s="97"/>
      <c r="O13" s="97"/>
      <c r="P13" s="97"/>
      <c r="Q13" s="97"/>
      <c r="R13" s="97"/>
      <c r="S13" s="97"/>
      <c r="T13" s="97"/>
      <c r="U13" s="108"/>
      <c r="V13" s="97"/>
      <c r="W13" s="97"/>
      <c r="X13" s="97"/>
      <c r="Y13" s="97"/>
      <c r="Z13" s="3"/>
      <c r="AB13" s="6"/>
      <c r="AC13"/>
    </row>
    <row r="14" spans="2:29" ht="12.75" customHeight="1">
      <c r="B14" s="83">
        <v>1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5"/>
      <c r="P14" s="56"/>
      <c r="Q14" s="57"/>
      <c r="R14" s="56"/>
      <c r="S14" s="57"/>
      <c r="T14" s="56"/>
      <c r="U14" s="58"/>
      <c r="V14" s="58"/>
      <c r="W14" s="55"/>
      <c r="X14" s="55"/>
      <c r="Y14" s="53"/>
      <c r="AA14" s="4">
        <f>SUM(C14:N14)</f>
        <v>0</v>
      </c>
      <c r="AB14" s="29" t="str">
        <f>IF(AA14=100,"ОК"," ")</f>
        <v> </v>
      </c>
      <c r="AC14"/>
    </row>
    <row r="15" spans="2:28" s="52" customFormat="1" ht="12.75" customHeight="1">
      <c r="B15" s="61">
        <v>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7"/>
      <c r="R15" s="46"/>
      <c r="S15" s="47"/>
      <c r="T15" s="46"/>
      <c r="U15" s="48"/>
      <c r="V15" s="48"/>
      <c r="W15" s="49"/>
      <c r="X15" s="48"/>
      <c r="Y15" s="45"/>
      <c r="AA15" s="81">
        <f>SUM(C15:N15)</f>
        <v>0</v>
      </c>
      <c r="AB15" s="72"/>
    </row>
    <row r="16" spans="2:29" ht="12.75" customHeight="1">
      <c r="B16" s="83">
        <v>3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65"/>
      <c r="P16" s="56"/>
      <c r="Q16" s="57"/>
      <c r="R16" s="56"/>
      <c r="S16" s="57"/>
      <c r="T16" s="56"/>
      <c r="U16" s="58"/>
      <c r="V16" s="58"/>
      <c r="W16" s="55"/>
      <c r="X16" s="53"/>
      <c r="Y16" s="53"/>
      <c r="AA16" s="4">
        <f aca="true" t="shared" si="0" ref="AA16:AA44">SUM(C16:N16)</f>
        <v>0</v>
      </c>
      <c r="AB16" s="5"/>
      <c r="AC16"/>
    </row>
    <row r="17" spans="2:28" s="52" customFormat="1" ht="12.75" customHeight="1">
      <c r="B17" s="61">
        <v>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/>
      <c r="R17" s="46"/>
      <c r="S17" s="47"/>
      <c r="T17" s="46"/>
      <c r="U17" s="88"/>
      <c r="V17" s="48"/>
      <c r="W17" s="86"/>
      <c r="X17" s="87"/>
      <c r="Y17" s="87"/>
      <c r="AA17" s="81">
        <f>SUM(C17:N17)</f>
        <v>0</v>
      </c>
      <c r="AB17" s="72"/>
    </row>
    <row r="18" spans="2:28" s="52" customFormat="1" ht="12.75" customHeight="1">
      <c r="B18" s="61">
        <v>5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7"/>
      <c r="R18" s="46"/>
      <c r="S18" s="47"/>
      <c r="T18" s="46"/>
      <c r="U18" s="88"/>
      <c r="V18" s="48"/>
      <c r="W18" s="86"/>
      <c r="X18" s="87"/>
      <c r="Y18" s="87"/>
      <c r="AA18" s="81">
        <f>SUM(C18:N18)</f>
        <v>0</v>
      </c>
      <c r="AB18" s="72"/>
    </row>
    <row r="19" spans="2:27" ht="12.75" customHeight="1">
      <c r="B19" s="83">
        <v>6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6"/>
      <c r="P19" s="56"/>
      <c r="Q19" s="57"/>
      <c r="R19" s="56"/>
      <c r="S19" s="57"/>
      <c r="T19" s="56"/>
      <c r="U19" s="58"/>
      <c r="V19" s="58"/>
      <c r="W19" s="55"/>
      <c r="X19" s="55"/>
      <c r="Y19" s="53"/>
      <c r="AA19" s="4">
        <f t="shared" si="0"/>
        <v>0</v>
      </c>
    </row>
    <row r="20" spans="2:28" s="52" customFormat="1" ht="12.75" customHeight="1">
      <c r="B20" s="61">
        <v>7</v>
      </c>
      <c r="C20" s="45">
        <v>90.224</v>
      </c>
      <c r="D20" s="45">
        <v>3.5926</v>
      </c>
      <c r="E20" s="45">
        <v>1.2842</v>
      </c>
      <c r="F20" s="45">
        <v>0.1735</v>
      </c>
      <c r="G20" s="45">
        <v>0.3183</v>
      </c>
      <c r="H20" s="45">
        <v>0.008</v>
      </c>
      <c r="I20" s="45">
        <v>0.0966</v>
      </c>
      <c r="J20" s="45">
        <v>0.0809</v>
      </c>
      <c r="K20" s="45">
        <v>0.1083</v>
      </c>
      <c r="L20" s="45">
        <v>0.0097</v>
      </c>
      <c r="M20" s="45">
        <v>2.748</v>
      </c>
      <c r="N20" s="45">
        <v>1.3559</v>
      </c>
      <c r="O20" s="45">
        <v>0.7501</v>
      </c>
      <c r="P20" s="46">
        <v>34.37</v>
      </c>
      <c r="Q20" s="47">
        <v>8210</v>
      </c>
      <c r="R20" s="46">
        <v>38.05</v>
      </c>
      <c r="S20" s="47">
        <v>9089</v>
      </c>
      <c r="T20" s="46">
        <v>48.22</v>
      </c>
      <c r="U20" s="88"/>
      <c r="V20" s="48"/>
      <c r="W20" s="86"/>
      <c r="X20" s="87"/>
      <c r="Y20" s="87"/>
      <c r="AA20" s="81">
        <f>SUM(C20:N20)</f>
        <v>100</v>
      </c>
      <c r="AB20" s="72"/>
    </row>
    <row r="21" spans="2:27" ht="12.75" customHeight="1">
      <c r="B21" s="83">
        <v>8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P21" s="56"/>
      <c r="Q21" s="57"/>
      <c r="R21" s="56"/>
      <c r="S21" s="57"/>
      <c r="T21" s="56"/>
      <c r="U21" s="58"/>
      <c r="V21" s="58"/>
      <c r="W21" s="55"/>
      <c r="X21" s="55"/>
      <c r="Y21" s="53"/>
      <c r="AA21" s="4">
        <f t="shared" si="0"/>
        <v>0</v>
      </c>
    </row>
    <row r="22" spans="2:27" ht="12.75" customHeight="1">
      <c r="B22" s="83">
        <v>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66"/>
      <c r="P22" s="56"/>
      <c r="Q22" s="57"/>
      <c r="R22" s="56"/>
      <c r="S22" s="57"/>
      <c r="T22" s="56"/>
      <c r="U22" s="58"/>
      <c r="V22" s="58"/>
      <c r="W22" s="59"/>
      <c r="X22" s="59"/>
      <c r="Y22" s="59"/>
      <c r="AA22" s="4">
        <f t="shared" si="0"/>
        <v>0</v>
      </c>
    </row>
    <row r="23" spans="2:28" s="52" customFormat="1" ht="12.75" customHeight="1">
      <c r="B23" s="61">
        <v>10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7"/>
      <c r="R23" s="46"/>
      <c r="S23" s="47"/>
      <c r="T23" s="46"/>
      <c r="U23" s="48"/>
      <c r="V23" s="48"/>
      <c r="W23" s="49"/>
      <c r="X23" s="48"/>
      <c r="Y23" s="45"/>
      <c r="AA23" s="81">
        <f>SUM(C23:N23)</f>
        <v>0</v>
      </c>
      <c r="AB23" s="72"/>
    </row>
    <row r="24" spans="2:27" ht="12.75" customHeight="1">
      <c r="B24" s="83">
        <v>11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6"/>
      <c r="P24" s="56"/>
      <c r="Q24" s="57"/>
      <c r="R24" s="56"/>
      <c r="S24" s="57"/>
      <c r="T24" s="56"/>
      <c r="U24" s="58"/>
      <c r="V24" s="58"/>
      <c r="W24" s="55"/>
      <c r="X24" s="55"/>
      <c r="Y24" s="53"/>
      <c r="AA24" s="4">
        <f t="shared" si="0"/>
        <v>0</v>
      </c>
    </row>
    <row r="25" spans="2:27" ht="12.75" customHeight="1">
      <c r="B25" s="83">
        <v>12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6"/>
      <c r="P25" s="56"/>
      <c r="Q25" s="57"/>
      <c r="R25" s="56"/>
      <c r="S25" s="57"/>
      <c r="T25" s="56"/>
      <c r="U25" s="58"/>
      <c r="V25" s="58"/>
      <c r="W25" s="55"/>
      <c r="X25" s="55"/>
      <c r="Y25" s="53"/>
      <c r="AA25" s="4">
        <f t="shared" si="0"/>
        <v>0</v>
      </c>
    </row>
    <row r="26" spans="2:27" ht="12.75" customHeight="1">
      <c r="B26" s="83">
        <v>13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66"/>
      <c r="P26" s="56"/>
      <c r="Q26" s="57"/>
      <c r="R26" s="56"/>
      <c r="S26" s="57"/>
      <c r="T26" s="56"/>
      <c r="U26" s="58"/>
      <c r="V26" s="58"/>
      <c r="W26" s="55"/>
      <c r="X26" s="55"/>
      <c r="Y26" s="53"/>
      <c r="AA26" s="4">
        <f t="shared" si="0"/>
        <v>0</v>
      </c>
    </row>
    <row r="27" spans="2:28" s="52" customFormat="1" ht="12.75" customHeight="1">
      <c r="B27" s="61">
        <v>14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47"/>
      <c r="R27" s="46"/>
      <c r="S27" s="47"/>
      <c r="T27" s="46"/>
      <c r="U27" s="88"/>
      <c r="V27" s="88"/>
      <c r="W27" s="86"/>
      <c r="X27" s="87"/>
      <c r="Y27" s="87"/>
      <c r="AA27" s="81">
        <f>SUM(C27:N27)</f>
        <v>0</v>
      </c>
      <c r="AB27" s="72"/>
    </row>
    <row r="28" spans="2:27" ht="12.75" customHeight="1">
      <c r="B28" s="83">
        <v>15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66"/>
      <c r="P28" s="56"/>
      <c r="Q28" s="57"/>
      <c r="R28" s="56"/>
      <c r="S28" s="57"/>
      <c r="T28" s="56"/>
      <c r="U28" s="58"/>
      <c r="V28" s="58"/>
      <c r="W28" s="55"/>
      <c r="X28" s="55"/>
      <c r="Y28" s="53"/>
      <c r="AA28" s="4">
        <f t="shared" si="0"/>
        <v>0</v>
      </c>
    </row>
    <row r="29" spans="2:28" s="52" customFormat="1" ht="12.75" customHeight="1">
      <c r="B29" s="61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7"/>
      <c r="R29" s="46"/>
      <c r="S29" s="47"/>
      <c r="T29" s="46"/>
      <c r="U29" s="88"/>
      <c r="V29" s="48"/>
      <c r="W29" s="86"/>
      <c r="X29" s="87"/>
      <c r="Y29" s="87"/>
      <c r="AA29" s="81">
        <f>SUM(C29:N29)</f>
        <v>0</v>
      </c>
      <c r="AB29" s="72"/>
    </row>
    <row r="30" spans="2:28" s="52" customFormat="1" ht="12.75" customHeight="1">
      <c r="B30" s="61">
        <v>17</v>
      </c>
      <c r="C30" s="45">
        <v>90.4235</v>
      </c>
      <c r="D30" s="45">
        <v>3.7149</v>
      </c>
      <c r="E30" s="45">
        <v>1.2609</v>
      </c>
      <c r="F30" s="45">
        <v>0.1707</v>
      </c>
      <c r="G30" s="45">
        <v>0.3073</v>
      </c>
      <c r="H30" s="45">
        <v>0.0068</v>
      </c>
      <c r="I30" s="45">
        <v>0.0884</v>
      </c>
      <c r="J30" s="45">
        <v>0.0761</v>
      </c>
      <c r="K30" s="45">
        <v>0.1276</v>
      </c>
      <c r="L30" s="45">
        <v>0.0089</v>
      </c>
      <c r="M30" s="45">
        <v>2.6639</v>
      </c>
      <c r="N30" s="45">
        <v>1.151</v>
      </c>
      <c r="O30" s="45">
        <v>0.7477</v>
      </c>
      <c r="P30" s="46">
        <v>34.49</v>
      </c>
      <c r="Q30" s="47">
        <v>8238</v>
      </c>
      <c r="R30" s="46">
        <v>38.18</v>
      </c>
      <c r="S30" s="47">
        <v>9120</v>
      </c>
      <c r="T30" s="46">
        <v>48.46</v>
      </c>
      <c r="U30" s="88">
        <v>-7.9</v>
      </c>
      <c r="V30" s="90">
        <v>-6.8</v>
      </c>
      <c r="W30" s="86" t="s">
        <v>56</v>
      </c>
      <c r="X30" s="87">
        <v>0.007</v>
      </c>
      <c r="Y30" s="87">
        <v>0.0001</v>
      </c>
      <c r="AA30" s="81">
        <f>SUM(C30:N30)</f>
        <v>99.99999999999999</v>
      </c>
      <c r="AB30" s="72"/>
    </row>
    <row r="31" spans="2:28" s="73" customFormat="1" ht="12.75" customHeight="1">
      <c r="B31" s="61">
        <v>18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7"/>
      <c r="R31" s="46"/>
      <c r="S31" s="48"/>
      <c r="T31" s="46"/>
      <c r="U31" s="48"/>
      <c r="V31" s="48"/>
      <c r="W31" s="86"/>
      <c r="X31" s="87"/>
      <c r="Y31" s="87"/>
      <c r="AA31" s="82">
        <f>SUM(C31:N31)</f>
        <v>0</v>
      </c>
      <c r="AB31" s="74"/>
    </row>
    <row r="32" spans="2:27" ht="12.75" customHeight="1">
      <c r="B32" s="7">
        <v>19</v>
      </c>
      <c r="C32" s="5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6"/>
      <c r="P32" s="56"/>
      <c r="Q32" s="57"/>
      <c r="R32" s="56"/>
      <c r="S32" s="57"/>
      <c r="T32" s="56"/>
      <c r="U32" s="58"/>
      <c r="V32" s="58"/>
      <c r="W32" s="55"/>
      <c r="X32" s="55"/>
      <c r="Y32" s="53"/>
      <c r="AA32" s="4">
        <f t="shared" si="0"/>
        <v>0</v>
      </c>
    </row>
    <row r="33" spans="2:27" ht="12.75" customHeight="1">
      <c r="B33" s="7">
        <v>20</v>
      </c>
      <c r="C33" s="5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66"/>
      <c r="P33" s="56"/>
      <c r="Q33" s="57"/>
      <c r="R33" s="56"/>
      <c r="S33" s="57"/>
      <c r="T33" s="56"/>
      <c r="U33" s="58"/>
      <c r="V33" s="58"/>
      <c r="W33" s="55"/>
      <c r="X33" s="55"/>
      <c r="Y33" s="53"/>
      <c r="AA33" s="4">
        <f t="shared" si="0"/>
        <v>0</v>
      </c>
    </row>
    <row r="34" spans="2:27" ht="12.75" customHeight="1">
      <c r="B34" s="7">
        <v>21</v>
      </c>
      <c r="C34" s="5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6"/>
      <c r="P34" s="56"/>
      <c r="Q34" s="57"/>
      <c r="R34" s="56"/>
      <c r="S34" s="57"/>
      <c r="T34" s="56"/>
      <c r="U34" s="58"/>
      <c r="V34" s="58"/>
      <c r="W34" s="55"/>
      <c r="X34" s="55"/>
      <c r="Y34" s="53"/>
      <c r="AA34" s="4">
        <f t="shared" si="0"/>
        <v>0</v>
      </c>
    </row>
    <row r="35" spans="2:28" s="73" customFormat="1" ht="12.75" customHeight="1">
      <c r="B35" s="61">
        <v>22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47"/>
      <c r="R35" s="46"/>
      <c r="S35" s="48"/>
      <c r="T35" s="46"/>
      <c r="U35" s="48"/>
      <c r="V35" s="48"/>
      <c r="W35" s="86"/>
      <c r="X35" s="87"/>
      <c r="Y35" s="87"/>
      <c r="AA35" s="82">
        <f>SUM(C35:N35)</f>
        <v>0</v>
      </c>
      <c r="AB35" s="74"/>
    </row>
    <row r="36" spans="2:28" s="73" customFormat="1" ht="12.75" customHeight="1">
      <c r="B36" s="61">
        <v>23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6"/>
      <c r="R36" s="46"/>
      <c r="S36" s="48"/>
      <c r="T36" s="46"/>
      <c r="U36" s="48"/>
      <c r="V36" s="48"/>
      <c r="W36" s="62"/>
      <c r="X36" s="63"/>
      <c r="Y36" s="64"/>
      <c r="AA36" s="82">
        <f>SUM(C36:N36)</f>
        <v>0</v>
      </c>
      <c r="AB36" s="74"/>
    </row>
    <row r="37" spans="2:28" s="52" customFormat="1" ht="12.75" customHeight="1">
      <c r="B37" s="61">
        <v>24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47"/>
      <c r="R37" s="46"/>
      <c r="S37" s="47"/>
      <c r="T37" s="46"/>
      <c r="U37" s="88">
        <v>-5.4</v>
      </c>
      <c r="V37" s="90">
        <v>-4.2</v>
      </c>
      <c r="W37" s="86"/>
      <c r="X37" s="87"/>
      <c r="Y37" s="87"/>
      <c r="AA37" s="81">
        <f>SUM(C37:N37)</f>
        <v>0</v>
      </c>
      <c r="AB37" s="72"/>
    </row>
    <row r="38" spans="2:27" ht="12.75" customHeight="1">
      <c r="B38" s="7">
        <v>25</v>
      </c>
      <c r="C38" s="5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6"/>
      <c r="P38" s="56"/>
      <c r="Q38" s="57"/>
      <c r="R38" s="56"/>
      <c r="S38" s="57"/>
      <c r="T38" s="56"/>
      <c r="U38" s="58"/>
      <c r="V38" s="58"/>
      <c r="W38" s="55"/>
      <c r="X38" s="55"/>
      <c r="Y38" s="53"/>
      <c r="AA38" s="4">
        <f t="shared" si="0"/>
        <v>0</v>
      </c>
    </row>
    <row r="39" spans="2:27" ht="12.75" customHeight="1">
      <c r="B39" s="7">
        <v>26</v>
      </c>
      <c r="C39" s="5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6"/>
      <c r="P39" s="56"/>
      <c r="Q39" s="57"/>
      <c r="R39" s="56"/>
      <c r="S39" s="57"/>
      <c r="T39" s="56"/>
      <c r="U39" s="58"/>
      <c r="V39" s="58"/>
      <c r="W39" s="55"/>
      <c r="X39" s="55"/>
      <c r="Y39" s="53"/>
      <c r="AA39" s="4">
        <f t="shared" si="0"/>
        <v>0</v>
      </c>
    </row>
    <row r="40" spans="2:27" ht="12.75" customHeight="1">
      <c r="B40" s="7">
        <v>27</v>
      </c>
      <c r="C40" s="5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66"/>
      <c r="P40" s="56"/>
      <c r="Q40" s="57"/>
      <c r="R40" s="56"/>
      <c r="S40" s="57"/>
      <c r="T40" s="56"/>
      <c r="U40" s="58"/>
      <c r="V40" s="58"/>
      <c r="W40" s="55"/>
      <c r="X40" s="55"/>
      <c r="Y40" s="53"/>
      <c r="AA40" s="4">
        <f t="shared" si="0"/>
        <v>0</v>
      </c>
    </row>
    <row r="41" spans="2:27" ht="12.75" customHeight="1">
      <c r="B41" s="7">
        <v>28</v>
      </c>
      <c r="C41" s="5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66"/>
      <c r="P41" s="56"/>
      <c r="Q41" s="57"/>
      <c r="R41" s="56"/>
      <c r="S41" s="57"/>
      <c r="T41" s="56"/>
      <c r="U41" s="58"/>
      <c r="V41" s="58"/>
      <c r="W41" s="55"/>
      <c r="X41" s="55"/>
      <c r="Y41" s="53"/>
      <c r="AA41" s="4">
        <f t="shared" si="0"/>
        <v>0</v>
      </c>
    </row>
    <row r="42" spans="2:27" ht="12.75" customHeight="1">
      <c r="B42" s="7">
        <v>29</v>
      </c>
      <c r="C42" s="5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66"/>
      <c r="P42" s="56"/>
      <c r="Q42" s="57"/>
      <c r="R42" s="56"/>
      <c r="S42" s="57"/>
      <c r="T42" s="56"/>
      <c r="U42" s="58"/>
      <c r="V42" s="58"/>
      <c r="W42" s="55"/>
      <c r="X42" s="55"/>
      <c r="Y42" s="53"/>
      <c r="AA42" s="4">
        <f t="shared" si="0"/>
        <v>0</v>
      </c>
    </row>
    <row r="43" spans="2:28" s="73" customFormat="1" ht="12.75" customHeight="1">
      <c r="B43" s="61">
        <v>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7"/>
      <c r="R43" s="46"/>
      <c r="S43" s="48"/>
      <c r="T43" s="46"/>
      <c r="U43" s="48"/>
      <c r="V43" s="48"/>
      <c r="W43" s="63"/>
      <c r="X43" s="63"/>
      <c r="Y43" s="64"/>
      <c r="AA43" s="82">
        <f>SUM(C43:N43)</f>
        <v>0</v>
      </c>
      <c r="AB43" s="74"/>
    </row>
    <row r="44" spans="2:27" ht="12" customHeight="1">
      <c r="B44" s="7">
        <v>31</v>
      </c>
      <c r="C44" s="5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66"/>
      <c r="P44" s="56"/>
      <c r="Q44" s="57"/>
      <c r="R44" s="56"/>
      <c r="S44" s="57"/>
      <c r="T44" s="60"/>
      <c r="U44" s="58"/>
      <c r="V44" s="58"/>
      <c r="W44" s="55"/>
      <c r="X44" s="55"/>
      <c r="Y44" s="53"/>
      <c r="AA44" s="4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54</v>
      </c>
      <c r="Q46" s="10"/>
      <c r="R46" s="10"/>
      <c r="S46" s="10"/>
      <c r="T46" s="67"/>
      <c r="U46" s="68"/>
      <c r="V46" s="68"/>
      <c r="W46" s="100">
        <v>42674</v>
      </c>
      <c r="X46" s="101"/>
      <c r="Y46" s="69"/>
      <c r="AC46" s="70"/>
    </row>
    <row r="47" spans="4:29" s="1" customFormat="1" ht="12.75">
      <c r="D47" s="1" t="s">
        <v>27</v>
      </c>
      <c r="M47" s="2" t="s">
        <v>0</v>
      </c>
      <c r="O47" s="2"/>
      <c r="P47" s="71" t="s">
        <v>29</v>
      </c>
      <c r="Q47" s="71"/>
      <c r="T47" s="2"/>
      <c r="W47" s="2"/>
      <c r="X47" s="2" t="s">
        <v>16</v>
      </c>
      <c r="AC47" s="70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55</v>
      </c>
      <c r="Q48" s="10"/>
      <c r="R48" s="10"/>
      <c r="S48" s="10"/>
      <c r="T48" s="10"/>
      <c r="U48" s="68"/>
      <c r="V48" s="68"/>
      <c r="W48" s="100">
        <v>42674</v>
      </c>
      <c r="X48" s="101"/>
      <c r="Y48" s="10"/>
      <c r="AC48" s="70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0"/>
    </row>
  </sheetData>
  <sheetProtection/>
  <mergeCells count="31">
    <mergeCell ref="C11:C13"/>
    <mergeCell ref="T11:T13"/>
    <mergeCell ref="B8:Y8"/>
    <mergeCell ref="O11:O13"/>
    <mergeCell ref="P11:P13"/>
    <mergeCell ref="C6:AA6"/>
    <mergeCell ref="B7:Y7"/>
    <mergeCell ref="Y10:Y13"/>
    <mergeCell ref="U10:U13"/>
    <mergeCell ref="D11:D13"/>
    <mergeCell ref="N11:N13"/>
    <mergeCell ref="E11:E13"/>
    <mergeCell ref="R11:R13"/>
    <mergeCell ref="K11:K13"/>
    <mergeCell ref="L11:L13"/>
    <mergeCell ref="W48:X48"/>
    <mergeCell ref="W10:W13"/>
    <mergeCell ref="X10:X13"/>
    <mergeCell ref="M11:M13"/>
    <mergeCell ref="W46:X46"/>
    <mergeCell ref="V10:V13"/>
    <mergeCell ref="G11:G13"/>
    <mergeCell ref="O10:T10"/>
    <mergeCell ref="I11:I13"/>
    <mergeCell ref="S11:S13"/>
    <mergeCell ref="B10:B13"/>
    <mergeCell ref="Q11:Q13"/>
    <mergeCell ref="H11:H13"/>
    <mergeCell ref="F11:F13"/>
    <mergeCell ref="C10:N10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2" zoomScaleNormal="82" zoomScaleSheetLayoutView="77" workbookViewId="0" topLeftCell="E25">
      <selection activeCell="Z37" sqref="Z3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3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76" t="s">
        <v>30</v>
      </c>
      <c r="C1" s="76"/>
      <c r="D1" s="76"/>
      <c r="E1" s="76"/>
      <c r="F1" s="76"/>
      <c r="G1" s="76"/>
      <c r="H1" s="76"/>
      <c r="I1" s="77"/>
      <c r="J1" s="77"/>
      <c r="AC1" s="78"/>
    </row>
    <row r="2" spans="2:29" s="35" customFormat="1" ht="15">
      <c r="B2" s="76" t="s">
        <v>44</v>
      </c>
      <c r="C2" s="76"/>
      <c r="D2" s="76"/>
      <c r="E2" s="76"/>
      <c r="F2" s="76"/>
      <c r="G2" s="76"/>
      <c r="H2" s="76"/>
      <c r="I2" s="77"/>
      <c r="J2" s="77"/>
      <c r="AC2" s="78"/>
    </row>
    <row r="3" spans="2:29" s="35" customFormat="1" ht="15">
      <c r="B3" s="79" t="s">
        <v>45</v>
      </c>
      <c r="C3" s="76"/>
      <c r="D3" s="76"/>
      <c r="E3" s="76"/>
      <c r="F3" s="76"/>
      <c r="G3" s="76"/>
      <c r="H3" s="76"/>
      <c r="I3" s="77"/>
      <c r="J3" s="7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78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1" t="s">
        <v>35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8"/>
    </row>
    <row r="6" spans="2:25" ht="18" customHeight="1">
      <c r="B6" s="112" t="s">
        <v>51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20"/>
    </row>
    <row r="7" spans="2:25" ht="18" customHeight="1">
      <c r="B7" s="114" t="s">
        <v>58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9"/>
    </row>
    <row r="8" spans="2:25" ht="18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5" t="s">
        <v>26</v>
      </c>
      <c r="C10" s="93" t="s">
        <v>39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20" t="s">
        <v>40</v>
      </c>
      <c r="X10" s="116" t="s">
        <v>42</v>
      </c>
      <c r="Y10" s="22"/>
      <c r="Z10"/>
    </row>
    <row r="11" spans="2:26" ht="48.75" customHeight="1">
      <c r="B11" s="96"/>
      <c r="C11" s="109" t="s">
        <v>52</v>
      </c>
      <c r="D11" s="92"/>
      <c r="E11" s="92"/>
      <c r="F11" s="92"/>
      <c r="G11" s="92"/>
      <c r="H11" s="92"/>
      <c r="I11" s="92"/>
      <c r="J11" s="92"/>
      <c r="K11" s="92"/>
      <c r="L11" s="92"/>
      <c r="M11" s="95"/>
      <c r="N11" s="95"/>
      <c r="O11" s="95"/>
      <c r="P11" s="95"/>
      <c r="Q11" s="95"/>
      <c r="R11" s="95"/>
      <c r="S11" s="95"/>
      <c r="T11" s="95"/>
      <c r="U11" s="95"/>
      <c r="V11" s="121"/>
      <c r="W11" s="120"/>
      <c r="X11" s="117"/>
      <c r="Y11" s="22"/>
      <c r="Z11"/>
    </row>
    <row r="12" spans="2:26" ht="15.75" customHeight="1">
      <c r="B12" s="96"/>
      <c r="C12" s="109"/>
      <c r="D12" s="92"/>
      <c r="E12" s="92"/>
      <c r="F12" s="92"/>
      <c r="G12" s="92"/>
      <c r="H12" s="92"/>
      <c r="I12" s="92"/>
      <c r="J12" s="92"/>
      <c r="K12" s="92"/>
      <c r="L12" s="92"/>
      <c r="M12" s="96"/>
      <c r="N12" s="96"/>
      <c r="O12" s="96"/>
      <c r="P12" s="96"/>
      <c r="Q12" s="96"/>
      <c r="R12" s="96"/>
      <c r="S12" s="96"/>
      <c r="T12" s="96"/>
      <c r="U12" s="96"/>
      <c r="V12" s="122"/>
      <c r="W12" s="120"/>
      <c r="X12" s="117"/>
      <c r="Y12" s="22"/>
      <c r="Z12"/>
    </row>
    <row r="13" spans="2:26" ht="30" customHeight="1">
      <c r="B13" s="98"/>
      <c r="C13" s="109"/>
      <c r="D13" s="92"/>
      <c r="E13" s="92"/>
      <c r="F13" s="92"/>
      <c r="G13" s="92"/>
      <c r="H13" s="92"/>
      <c r="I13" s="92"/>
      <c r="J13" s="92"/>
      <c r="K13" s="92"/>
      <c r="L13" s="92"/>
      <c r="M13" s="97"/>
      <c r="N13" s="97"/>
      <c r="O13" s="97"/>
      <c r="P13" s="97"/>
      <c r="Q13" s="97"/>
      <c r="R13" s="97"/>
      <c r="S13" s="97"/>
      <c r="T13" s="97"/>
      <c r="U13" s="97"/>
      <c r="V13" s="123"/>
      <c r="W13" s="120"/>
      <c r="X13" s="118"/>
      <c r="Y13" s="22"/>
      <c r="Z13"/>
    </row>
    <row r="14" spans="2:27" ht="15.75" customHeight="1">
      <c r="B14" s="14">
        <v>1</v>
      </c>
      <c r="C14" s="75">
        <v>660.27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660.27</v>
      </c>
      <c r="X14" s="40">
        <v>34.5</v>
      </c>
      <c r="Y14" s="23"/>
      <c r="Z14" s="124" t="s">
        <v>43</v>
      </c>
      <c r="AA14" s="124"/>
    </row>
    <row r="15" spans="2:27" ht="15.75">
      <c r="B15" s="14">
        <v>2</v>
      </c>
      <c r="C15" s="75">
        <v>506.65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506.65</v>
      </c>
      <c r="X15" s="30">
        <f>IF(Паспорт!P15&gt;0,Паспорт!P15,X14)</f>
        <v>34.5</v>
      </c>
      <c r="Y15" s="23"/>
      <c r="Z15" s="124"/>
      <c r="AA15" s="124"/>
    </row>
    <row r="16" spans="2:27" ht="15.75">
      <c r="B16" s="14">
        <v>3</v>
      </c>
      <c r="C16" s="75">
        <v>490.62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490.62</v>
      </c>
      <c r="X16" s="30">
        <f>IF(Паспорт!P16&gt;0,Паспорт!P16,X15)</f>
        <v>34.5</v>
      </c>
      <c r="Y16" s="23"/>
      <c r="Z16" s="124"/>
      <c r="AA16" s="124"/>
    </row>
    <row r="17" spans="2:27" ht="15.75">
      <c r="B17" s="14">
        <v>4</v>
      </c>
      <c r="C17" s="75">
        <v>352.99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352.99</v>
      </c>
      <c r="X17" s="30">
        <f>IF(Паспорт!P17&gt;0,Паспорт!P17,X16)</f>
        <v>34.5</v>
      </c>
      <c r="Y17" s="23"/>
      <c r="Z17" s="124"/>
      <c r="AA17" s="124"/>
    </row>
    <row r="18" spans="2:27" ht="15.75">
      <c r="B18" s="14">
        <v>5</v>
      </c>
      <c r="C18" s="75">
        <v>416.96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416.96</v>
      </c>
      <c r="X18" s="30">
        <f>IF(Паспорт!P18&gt;0,Паспорт!P18,X17)</f>
        <v>34.5</v>
      </c>
      <c r="Y18" s="23"/>
      <c r="Z18" s="124"/>
      <c r="AA18" s="124"/>
    </row>
    <row r="19" spans="2:27" ht="15.75" customHeight="1">
      <c r="B19" s="14">
        <v>6</v>
      </c>
      <c r="C19" s="75">
        <v>452.54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452.54</v>
      </c>
      <c r="X19" s="30">
        <f>IF(Паспорт!P19&gt;0,Паспорт!P19,X18)</f>
        <v>34.5</v>
      </c>
      <c r="Y19" s="23"/>
      <c r="Z19" s="124"/>
      <c r="AA19" s="124"/>
    </row>
    <row r="20" spans="2:27" ht="15.75">
      <c r="B20" s="14">
        <v>7</v>
      </c>
      <c r="C20" s="75">
        <v>555.04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555.04</v>
      </c>
      <c r="X20" s="30">
        <f>IF(Паспорт!P20&gt;0,Паспорт!P20,X19)</f>
        <v>34.37</v>
      </c>
      <c r="Y20" s="23"/>
      <c r="Z20" s="124"/>
      <c r="AA20" s="124"/>
    </row>
    <row r="21" spans="2:27" ht="15.75">
      <c r="B21" s="14">
        <v>8</v>
      </c>
      <c r="C21" s="75">
        <v>637.36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637.36</v>
      </c>
      <c r="X21" s="30">
        <f>IF(Паспорт!P21&gt;0,Паспорт!P21,X20)</f>
        <v>34.37</v>
      </c>
      <c r="Y21" s="23"/>
      <c r="Z21" s="124"/>
      <c r="AA21" s="124"/>
    </row>
    <row r="22" spans="2:26" ht="15" customHeight="1">
      <c r="B22" s="14">
        <v>9</v>
      </c>
      <c r="C22" s="75">
        <v>771.62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771.62</v>
      </c>
      <c r="X22" s="30">
        <f>IF(Паспорт!P22&gt;0,Паспорт!P22,X21)</f>
        <v>34.37</v>
      </c>
      <c r="Y22" s="23"/>
      <c r="Z22" s="28"/>
    </row>
    <row r="23" spans="2:26" ht="15.75">
      <c r="B23" s="14">
        <v>10</v>
      </c>
      <c r="C23" s="75">
        <v>680.03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680.03</v>
      </c>
      <c r="X23" s="30">
        <f>IF(Паспорт!P23&gt;0,Паспорт!P23,X22)</f>
        <v>34.37</v>
      </c>
      <c r="Y23" s="23"/>
      <c r="Z23" s="28"/>
    </row>
    <row r="24" spans="2:26" ht="15.75">
      <c r="B24" s="14">
        <v>11</v>
      </c>
      <c r="C24" s="75">
        <v>829.69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829.69</v>
      </c>
      <c r="X24" s="30">
        <f>IF(Паспорт!P24&gt;0,Паспорт!P24,X23)</f>
        <v>34.37</v>
      </c>
      <c r="Y24" s="23"/>
      <c r="Z24" s="28"/>
    </row>
    <row r="25" spans="2:26" ht="15.75">
      <c r="B25" s="14">
        <v>12</v>
      </c>
      <c r="C25" s="75">
        <v>971.79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971.79</v>
      </c>
      <c r="X25" s="30">
        <f>IF(Паспорт!P25&gt;0,Паспорт!P25,X24)</f>
        <v>34.37</v>
      </c>
      <c r="Y25" s="23"/>
      <c r="Z25" s="28"/>
    </row>
    <row r="26" spans="2:26" ht="15.75">
      <c r="B26" s="14">
        <v>13</v>
      </c>
      <c r="C26" s="75">
        <v>1315.18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1315.18</v>
      </c>
      <c r="X26" s="30">
        <f>IF(Паспорт!P26&gt;0,Паспорт!P26,X25)</f>
        <v>34.37</v>
      </c>
      <c r="Y26" s="23"/>
      <c r="Z26" s="28"/>
    </row>
    <row r="27" spans="2:26" ht="15.75">
      <c r="B27" s="14">
        <v>14</v>
      </c>
      <c r="C27" s="75">
        <v>1391.98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1391.98</v>
      </c>
      <c r="X27" s="30">
        <f>IF(Паспорт!P27&gt;0,Паспорт!P27,X26)</f>
        <v>34.37</v>
      </c>
      <c r="Y27" s="23"/>
      <c r="Z27" s="28"/>
    </row>
    <row r="28" spans="2:26" ht="15.75">
      <c r="B28" s="14">
        <v>15</v>
      </c>
      <c r="C28" s="75">
        <v>1488.1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1488.1</v>
      </c>
      <c r="X28" s="30">
        <f>IF(Паспорт!P28&gt;0,Паспорт!P28,X27)</f>
        <v>34.37</v>
      </c>
      <c r="Y28" s="23"/>
      <c r="Z28" s="28"/>
    </row>
    <row r="29" spans="2:26" ht="15.75">
      <c r="B29" s="15">
        <v>16</v>
      </c>
      <c r="C29" s="75">
        <v>1418.38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1418.38</v>
      </c>
      <c r="X29" s="30">
        <f>IF(Паспорт!P29&gt;0,Паспорт!P29,X28)</f>
        <v>34.37</v>
      </c>
      <c r="Y29" s="23"/>
      <c r="Z29" s="28"/>
    </row>
    <row r="30" spans="2:26" ht="15.75">
      <c r="B30" s="15">
        <v>17</v>
      </c>
      <c r="C30" s="75">
        <v>1442.71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1442.71</v>
      </c>
      <c r="X30" s="30">
        <f>IF(Паспорт!P30&gt;0,Паспорт!P30,X29)</f>
        <v>34.49</v>
      </c>
      <c r="Y30" s="23"/>
      <c r="Z30" s="28"/>
    </row>
    <row r="31" spans="2:26" ht="15.75">
      <c r="B31" s="15">
        <v>18</v>
      </c>
      <c r="C31" s="75">
        <v>1403.57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1403.57</v>
      </c>
      <c r="X31" s="30">
        <f>IF(Паспорт!P31&gt;0,Паспорт!P31,X30)</f>
        <v>34.49</v>
      </c>
      <c r="Y31" s="23"/>
      <c r="Z31" s="28"/>
    </row>
    <row r="32" spans="2:26" ht="15.75">
      <c r="B32" s="15">
        <v>19</v>
      </c>
      <c r="C32" s="75">
        <v>1707.25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1707.25</v>
      </c>
      <c r="X32" s="30">
        <f>IF(Паспорт!P32&gt;0,Паспорт!P32,X31)</f>
        <v>34.49</v>
      </c>
      <c r="Y32" s="23"/>
      <c r="Z32" s="28"/>
    </row>
    <row r="33" spans="2:26" ht="15.75">
      <c r="B33" s="15">
        <v>20</v>
      </c>
      <c r="C33" s="75">
        <v>1661.6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1661.6</v>
      </c>
      <c r="X33" s="30">
        <f>IF(Паспорт!P33&gt;0,Паспорт!P33,X32)</f>
        <v>34.49</v>
      </c>
      <c r="Y33" s="23"/>
      <c r="Z33" s="28"/>
    </row>
    <row r="34" spans="2:26" ht="15.75">
      <c r="B34" s="15">
        <v>21</v>
      </c>
      <c r="C34" s="75">
        <v>1673.11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1673.11</v>
      </c>
      <c r="X34" s="30">
        <f>IF(Паспорт!P34&gt;0,Паспорт!P34,X33)</f>
        <v>34.49</v>
      </c>
      <c r="Y34" s="23"/>
      <c r="Z34" s="28"/>
    </row>
    <row r="35" spans="2:26" ht="15.75">
      <c r="B35" s="15">
        <v>22</v>
      </c>
      <c r="C35" s="75">
        <v>1622.54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1622.54</v>
      </c>
      <c r="X35" s="30">
        <f>IF(Паспорт!P35&gt;0,Паспорт!P35,X34)</f>
        <v>34.49</v>
      </c>
      <c r="Y35" s="23"/>
      <c r="Z35" s="28"/>
    </row>
    <row r="36" spans="2:26" ht="15.75">
      <c r="B36" s="15">
        <v>23</v>
      </c>
      <c r="C36" s="75">
        <v>1727.67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1727.67</v>
      </c>
      <c r="X36" s="30">
        <f>IF(Паспорт!P36&gt;0,Паспорт!P36,X35)</f>
        <v>34.49</v>
      </c>
      <c r="Y36" s="23"/>
      <c r="Z36" s="28"/>
    </row>
    <row r="37" spans="2:26" ht="15.75">
      <c r="B37" s="15">
        <v>24</v>
      </c>
      <c r="C37" s="75">
        <v>1642.78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1642.78</v>
      </c>
      <c r="X37" s="30">
        <f>IF(Паспорт!P37&gt;0,Паспорт!P37,X36)</f>
        <v>34.49</v>
      </c>
      <c r="Y37" s="23"/>
      <c r="Z37" s="28"/>
    </row>
    <row r="38" spans="2:26" ht="15.75">
      <c r="B38" s="15">
        <v>25</v>
      </c>
      <c r="C38" s="75">
        <v>1833.01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1833.01</v>
      </c>
      <c r="X38" s="30">
        <f>IF(Паспорт!P38&gt;0,Паспорт!P38,X37)</f>
        <v>34.49</v>
      </c>
      <c r="Y38" s="23"/>
      <c r="Z38" s="28"/>
    </row>
    <row r="39" spans="2:26" ht="15.75">
      <c r="B39" s="15">
        <v>26</v>
      </c>
      <c r="C39" s="75">
        <v>1981.65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1981.65</v>
      </c>
      <c r="X39" s="30">
        <f>IF(Паспорт!P39&gt;0,Паспорт!P39,X38)</f>
        <v>34.49</v>
      </c>
      <c r="Y39" s="23"/>
      <c r="Z39" s="28"/>
    </row>
    <row r="40" spans="2:26" ht="15.75">
      <c r="B40" s="15">
        <v>27</v>
      </c>
      <c r="C40" s="75">
        <v>2041.41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2041.41</v>
      </c>
      <c r="X40" s="30">
        <f>IF(Паспорт!P40&gt;0,Паспорт!P40,X39)</f>
        <v>34.49</v>
      </c>
      <c r="Y40" s="23"/>
      <c r="Z40" s="28"/>
    </row>
    <row r="41" spans="2:26" ht="15.75">
      <c r="B41" s="15">
        <v>28</v>
      </c>
      <c r="C41" s="75">
        <v>2085.47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2085.47</v>
      </c>
      <c r="X41" s="30">
        <f>IF(Паспорт!P41&gt;0,Паспорт!P41,X40)</f>
        <v>34.49</v>
      </c>
      <c r="Y41" s="23"/>
      <c r="Z41" s="28"/>
    </row>
    <row r="42" spans="2:26" ht="15.75" customHeight="1">
      <c r="B42" s="15">
        <v>29</v>
      </c>
      <c r="C42" s="75">
        <v>2218.55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2218.55</v>
      </c>
      <c r="X42" s="30">
        <f>IF(Паспорт!P42&gt;0,Паспорт!P42,X41)</f>
        <v>34.49</v>
      </c>
      <c r="Y42" s="23"/>
      <c r="Z42" s="28"/>
    </row>
    <row r="43" spans="2:26" ht="15.75" customHeight="1">
      <c r="B43" s="15">
        <v>30</v>
      </c>
      <c r="C43" s="75">
        <v>1867.09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1867.09</v>
      </c>
      <c r="X43" s="30">
        <f>IF(Паспорт!P43&gt;0,Паспорт!P43,X42)</f>
        <v>34.49</v>
      </c>
      <c r="Y43" s="23"/>
      <c r="Z43" s="28"/>
    </row>
    <row r="44" spans="2:26" ht="17.25" customHeight="1">
      <c r="B44" s="15">
        <v>31</v>
      </c>
      <c r="C44" s="75">
        <v>1894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C44+D44</f>
        <v>1894</v>
      </c>
      <c r="X44" s="30">
        <f>IF(Паспорт!P44&gt;0,Паспорт!P44,X43)</f>
        <v>34.49</v>
      </c>
      <c r="Y44" s="23"/>
      <c r="Z44" s="28"/>
    </row>
    <row r="45" spans="2:27" ht="66" customHeight="1">
      <c r="B45" s="15" t="s">
        <v>40</v>
      </c>
      <c r="C45" s="91">
        <f>SUM(C14:C44)</f>
        <v>39741.61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39741.61</v>
      </c>
      <c r="X45" s="31">
        <f>SUMPRODUCT(X14:X44,W14:W44)/SUM(W14:W44)</f>
        <v>34.46035097219262</v>
      </c>
      <c r="Y45" s="27"/>
      <c r="Z45" s="119" t="s">
        <v>41</v>
      </c>
      <c r="AA45" s="119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0"/>
      <c r="U49" s="51"/>
      <c r="V49" s="89" t="s">
        <v>59</v>
      </c>
      <c r="W49" s="84"/>
      <c r="X49" s="85"/>
      <c r="Y49" s="80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89" t="s">
        <v>59</v>
      </c>
      <c r="W51" s="51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G11:G13"/>
    <mergeCell ref="Z45:AA45"/>
    <mergeCell ref="W10:W13"/>
    <mergeCell ref="V11:V13"/>
    <mergeCell ref="N11:N13"/>
    <mergeCell ref="P11:P13"/>
    <mergeCell ref="R11:R13"/>
    <mergeCell ref="C10:V10"/>
    <mergeCell ref="E11:E13"/>
    <mergeCell ref="F11:F13"/>
    <mergeCell ref="Z14:AA21"/>
    <mergeCell ref="C5:X5"/>
    <mergeCell ref="B6:X6"/>
    <mergeCell ref="B7:X7"/>
    <mergeCell ref="B8:X8"/>
    <mergeCell ref="O11:O13"/>
    <mergeCell ref="X10:X13"/>
    <mergeCell ref="B10:B13"/>
    <mergeCell ref="Q11:Q13"/>
    <mergeCell ref="C11:C13"/>
    <mergeCell ref="S11:S13"/>
    <mergeCell ref="C47:X47"/>
    <mergeCell ref="H11:H13"/>
    <mergeCell ref="D11:D13"/>
    <mergeCell ref="M11:M13"/>
    <mergeCell ref="I11:I13"/>
    <mergeCell ref="U11:U13"/>
    <mergeCell ref="J11:J13"/>
    <mergeCell ref="T11:T13"/>
    <mergeCell ref="L11:L13"/>
    <mergeCell ref="K11:K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2016-07-01T10:20:08Z</cp:lastPrinted>
  <dcterms:created xsi:type="dcterms:W3CDTF">2010-01-29T08:37:16Z</dcterms:created>
  <dcterms:modified xsi:type="dcterms:W3CDTF">2016-11-01T13:23:35Z</dcterms:modified>
  <cp:category/>
  <cp:version/>
  <cp:contentType/>
  <cp:contentStatus/>
</cp:coreProperties>
</file>