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6" windowWidth="15480" windowHeight="104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'Лист1'!$V$11</definedName>
    <definedName name="OLE_LINK3" localSheetId="0">'Лист1'!$W$10</definedName>
    <definedName name="OLE_LINK5" localSheetId="0">'Лист1'!#REF!</definedName>
    <definedName name="_xlnm.Print_Area" localSheetId="0">'Лист1'!$A$1:$X$29</definedName>
  </definedNames>
  <calcPr fullCalcOnLoad="1"/>
</workbook>
</file>

<file path=xl/sharedStrings.xml><?xml version="1.0" encoding="utf-8"?>
<sst xmlns="http://schemas.openxmlformats.org/spreadsheetml/2006/main" count="50" uniqueCount="49">
  <si>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</si>
  <si>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</si>
  <si>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</si>
  <si>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</si>
  <si>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</si>
  <si>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</si>
  <si>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</si>
  <si>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</si>
  <si>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</si>
  <si>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</si>
  <si>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</si>
  <si>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</si>
  <si>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</si>
  <si>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</si>
  <si>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</si>
  <si>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</si>
  <si>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</si>
  <si>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</si>
  <si>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</si>
  <si>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</si>
  <si>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</si>
  <si>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</si>
  <si>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</si>
  <si>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</si>
  <si>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</si>
  <si>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</si>
  <si>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</si>
  <si>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</si>
  <si>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</si>
  <si>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</si>
  <si>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</si>
  <si>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</si>
  <si>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</si>
  <si>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</si>
  <si>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не виявлено</t>
  </si>
  <si>
    <t>Свідоцтво про атестацію № ІФ 760 дійсне до  12 червня 2019 р.</t>
  </si>
  <si>
    <t>н-бутан н-C4</t>
  </si>
  <si>
    <t>на ГРС-Угринів</t>
  </si>
  <si>
    <t>Хімік  ВХАЛ Богородчанського ЛВУМГ</t>
  </si>
  <si>
    <t>В. Опацький</t>
  </si>
  <si>
    <t>Головний інженер Богородчанського ЛВУМГ</t>
  </si>
  <si>
    <t>Н.Сапіжак</t>
  </si>
  <si>
    <t>04.11.2016 р.</t>
  </si>
  <si>
    <r>
      <t>теплота згоряння вища МДж/м</t>
    </r>
    <r>
      <rPr>
        <sz val="8"/>
        <rFont val="Calibri"/>
        <family val="2"/>
      </rPr>
      <t>³</t>
    </r>
  </si>
  <si>
    <t>теплота згоряння вища кКал/м³</t>
  </si>
  <si>
    <r>
      <t>теплота згоряння нижча МДж/м</t>
    </r>
    <r>
      <rPr>
        <sz val="8"/>
        <rFont val="Calibri"/>
        <family val="2"/>
      </rPr>
      <t>³</t>
    </r>
  </si>
  <si>
    <t>теплота згоряння нижча кКал/м³</t>
  </si>
  <si>
    <t>Об'єм природного газу, який відповідає даному паспорту ФХП для ГРС-Угринів, у жовтні становить  8 668 639 м³.</t>
  </si>
  <si>
    <t>з ГРС-Угринів за період з 03.10.2016 р.  по  02.11.2016 р.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</si>
</sst>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  <numFmt numFmtId="189" formatCode="0.00000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1" fontId="17" fillId="0" borderId="15" xfId="0" applyNumberFormat="1" applyFont="1" applyFill="1" applyBorder="1" applyAlignment="1">
      <alignment horizontal="center" vertical="center"/>
    </xf>
    <xf numFmtId="1" fontId="18" fillId="0" borderId="15" xfId="0" applyNumberFormat="1" applyFont="1" applyFill="1" applyBorder="1" applyAlignment="1">
      <alignment horizontal="center" vertical="center" wrapText="1"/>
    </xf>
    <xf numFmtId="187" fontId="0" fillId="0" borderId="0" xfId="0" applyNumberFormat="1" applyFill="1" applyAlignment="1">
      <alignment/>
    </xf>
    <xf numFmtId="187" fontId="1" fillId="0" borderId="15" xfId="0" applyNumberFormat="1" applyFont="1" applyFill="1" applyBorder="1" applyAlignment="1">
      <alignment horizontal="center" wrapText="1"/>
    </xf>
    <xf numFmtId="187" fontId="1" fillId="33" borderId="15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1" fontId="1" fillId="33" borderId="15" xfId="0" applyNumberFormat="1" applyFont="1" applyFill="1" applyBorder="1" applyAlignment="1">
      <alignment horizontal="center" wrapText="1"/>
    </xf>
    <xf numFmtId="49" fontId="1" fillId="33" borderId="15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0" fillId="33" borderId="0" xfId="0" applyFill="1" applyAlignment="1">
      <alignment/>
    </xf>
    <xf numFmtId="0" fontId="2" fillId="33" borderId="15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top" wrapText="1"/>
    </xf>
    <xf numFmtId="187" fontId="2" fillId="33" borderId="15" xfId="0" applyNumberFormat="1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0" fontId="1" fillId="0" borderId="0" xfId="0" applyFont="1" applyAlignment="1">
      <alignment/>
    </xf>
    <xf numFmtId="185" fontId="19" fillId="0" borderId="13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1"/>
  <sheetViews>
    <sheetView tabSelected="1" view="pageBreakPreview" zoomScale="87" zoomScaleSheetLayoutView="87" workbookViewId="0" topLeftCell="B1">
      <selection activeCell="Q25" sqref="Q25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875" style="0" customWidth="1"/>
    <col min="4" max="15" width="7.125" style="0" customWidth="1"/>
    <col min="16" max="16" width="8.875" style="0" customWidth="1"/>
    <col min="17" max="18" width="7.875" style="0" customWidth="1"/>
    <col min="19" max="19" width="8.00390625" style="0" customWidth="1"/>
    <col min="20" max="20" width="9.125" style="0" customWidth="1"/>
    <col min="21" max="21" width="6.00390625" style="0" customWidth="1"/>
    <col min="22" max="22" width="8.625" style="0" customWidth="1"/>
    <col min="23" max="23" width="7.625" style="0" customWidth="1"/>
    <col min="24" max="24" width="9.625" style="0" customWidth="1"/>
    <col min="25" max="25" width="7.625" style="0" customWidth="1"/>
    <col min="26" max="26" width="10.625" style="0" customWidth="1"/>
    <col min="28" max="28" width="9.125" style="5" customWidth="1"/>
  </cols>
  <sheetData>
    <row r="1" spans="2:26" ht="12.75">
      <c r="B1" s="6" t="s">
        <v>9</v>
      </c>
      <c r="C1" s="6"/>
      <c r="D1" s="6"/>
      <c r="E1" s="6"/>
      <c r="F1" s="6"/>
      <c r="G1" s="6"/>
      <c r="H1" s="2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6" t="s">
        <v>32</v>
      </c>
      <c r="C2" s="6"/>
      <c r="D2" s="6"/>
      <c r="E2" s="6"/>
      <c r="F2" s="6"/>
      <c r="G2" s="6"/>
      <c r="H2" s="2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60"/>
      <c r="W2" s="61"/>
      <c r="X2" s="61"/>
      <c r="Y2" s="4"/>
      <c r="Z2" s="4"/>
    </row>
    <row r="3" spans="2:26" ht="12.75">
      <c r="B3" s="6" t="s">
        <v>31</v>
      </c>
      <c r="C3" s="6"/>
      <c r="D3" s="6"/>
      <c r="E3" s="6"/>
      <c r="F3" s="6"/>
      <c r="G3" s="6"/>
      <c r="H3" s="2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6" t="s">
        <v>0</v>
      </c>
      <c r="C4" s="6"/>
      <c r="D4" s="6"/>
      <c r="E4" s="6"/>
      <c r="F4" s="6"/>
      <c r="G4" s="6"/>
      <c r="H4" s="2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6" t="s">
        <v>35</v>
      </c>
      <c r="C5" s="6"/>
      <c r="D5" s="6"/>
      <c r="E5" s="6"/>
      <c r="F5" s="6"/>
      <c r="G5" s="6"/>
      <c r="H5" s="2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53" t="s">
        <v>28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2:26" ht="21.75" customHeight="1">
      <c r="B7" s="52" t="s">
        <v>33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4"/>
      <c r="Z7" s="4"/>
    </row>
    <row r="8" spans="2:26" ht="42" customHeight="1">
      <c r="B8" s="52" t="s">
        <v>37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4"/>
      <c r="Z8" s="4"/>
    </row>
    <row r="9" spans="2:26" ht="18" customHeight="1">
      <c r="B9" s="62" t="s">
        <v>48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4"/>
      <c r="Z9" s="4"/>
    </row>
    <row r="10" spans="2:28" ht="32.25" customHeight="1">
      <c r="B10" s="68" t="s">
        <v>12</v>
      </c>
      <c r="C10" s="46" t="s">
        <v>29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  <c r="O10" s="57" t="s">
        <v>30</v>
      </c>
      <c r="P10" s="58"/>
      <c r="Q10" s="58"/>
      <c r="R10" s="58"/>
      <c r="S10" s="58"/>
      <c r="T10" s="59"/>
      <c r="U10" s="65" t="s">
        <v>27</v>
      </c>
      <c r="V10" s="49" t="s">
        <v>24</v>
      </c>
      <c r="W10" s="49" t="s">
        <v>25</v>
      </c>
      <c r="X10" s="49" t="s">
        <v>26</v>
      </c>
      <c r="Y10" s="4"/>
      <c r="AA10" s="5"/>
      <c r="AB10"/>
    </row>
    <row r="11" spans="2:28" ht="48.75" customHeight="1">
      <c r="B11" s="69"/>
      <c r="C11" s="43" t="s">
        <v>13</v>
      </c>
      <c r="D11" s="43" t="s">
        <v>14</v>
      </c>
      <c r="E11" s="43" t="s">
        <v>15</v>
      </c>
      <c r="F11" s="43" t="s">
        <v>16</v>
      </c>
      <c r="G11" s="43" t="s">
        <v>36</v>
      </c>
      <c r="H11" s="43" t="s">
        <v>17</v>
      </c>
      <c r="I11" s="43" t="s">
        <v>18</v>
      </c>
      <c r="J11" s="43" t="s">
        <v>19</v>
      </c>
      <c r="K11" s="43" t="s">
        <v>20</v>
      </c>
      <c r="L11" s="43" t="s">
        <v>21</v>
      </c>
      <c r="M11" s="43" t="s">
        <v>22</v>
      </c>
      <c r="N11" s="43" t="s">
        <v>23</v>
      </c>
      <c r="O11" s="43" t="s">
        <v>10</v>
      </c>
      <c r="P11" s="54" t="s">
        <v>43</v>
      </c>
      <c r="Q11" s="43" t="s">
        <v>44</v>
      </c>
      <c r="R11" s="54" t="s">
        <v>45</v>
      </c>
      <c r="S11" s="43" t="s">
        <v>46</v>
      </c>
      <c r="T11" s="43" t="s">
        <v>11</v>
      </c>
      <c r="U11" s="66"/>
      <c r="V11" s="50"/>
      <c r="W11" s="50"/>
      <c r="X11" s="50"/>
      <c r="Y11" s="4"/>
      <c r="AA11" s="5"/>
      <c r="AB11"/>
    </row>
    <row r="12" spans="2:28" ht="15.75" customHeight="1">
      <c r="B12" s="69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55"/>
      <c r="Q12" s="44"/>
      <c r="R12" s="55"/>
      <c r="S12" s="44"/>
      <c r="T12" s="44"/>
      <c r="U12" s="66"/>
      <c r="V12" s="50"/>
      <c r="W12" s="50"/>
      <c r="X12" s="50"/>
      <c r="Y12" s="4"/>
      <c r="AA12" s="5"/>
      <c r="AB12"/>
    </row>
    <row r="13" spans="2:28" ht="21" customHeight="1">
      <c r="B13" s="70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56"/>
      <c r="Q13" s="45"/>
      <c r="R13" s="56"/>
      <c r="S13" s="45"/>
      <c r="T13" s="45"/>
      <c r="U13" s="67"/>
      <c r="V13" s="51"/>
      <c r="W13" s="51"/>
      <c r="X13" s="51"/>
      <c r="Y13" s="4"/>
      <c r="AA13" s="5"/>
      <c r="AB13"/>
    </row>
    <row r="14" spans="2:27" s="7" customFormat="1" ht="12.75" customHeight="1">
      <c r="B14" s="24">
        <v>3</v>
      </c>
      <c r="C14" s="27">
        <v>91.8311</v>
      </c>
      <c r="D14" s="27">
        <v>5.1722</v>
      </c>
      <c r="E14" s="27">
        <v>0.3153</v>
      </c>
      <c r="F14" s="27">
        <v>0.0463</v>
      </c>
      <c r="G14" s="27">
        <v>0.0873</v>
      </c>
      <c r="H14" s="27">
        <v>0.0002</v>
      </c>
      <c r="I14" s="27">
        <v>0.0411</v>
      </c>
      <c r="J14" s="27">
        <v>0.0414</v>
      </c>
      <c r="K14" s="27">
        <v>0.1368</v>
      </c>
      <c r="L14" s="27">
        <v>0.0042</v>
      </c>
      <c r="M14" s="27">
        <v>0.8305</v>
      </c>
      <c r="N14" s="27">
        <v>1.4936</v>
      </c>
      <c r="O14" s="28">
        <v>0.7322</v>
      </c>
      <c r="P14" s="28">
        <v>38.2705</v>
      </c>
      <c r="Q14" s="30">
        <f>P14*1000/4.1868</f>
        <v>9140.751886882583</v>
      </c>
      <c r="R14" s="28">
        <v>34.5386</v>
      </c>
      <c r="S14" s="30">
        <f>R14*1000/4.1868</f>
        <v>8249.402885258432</v>
      </c>
      <c r="T14" s="28">
        <v>49.0856</v>
      </c>
      <c r="U14" s="31"/>
      <c r="V14" s="35"/>
      <c r="W14" s="36"/>
      <c r="X14" s="36"/>
      <c r="Z14" s="26">
        <f aca="true" t="shared" si="0" ref="Z14:Z22">SUM(C14:N14)</f>
        <v>100</v>
      </c>
      <c r="AA14" s="8" t="str">
        <f>IF(Z14=100,"ОК"," ")</f>
        <v>ОК</v>
      </c>
    </row>
    <row r="15" spans="2:27" s="7" customFormat="1" ht="12.75" customHeight="1">
      <c r="B15" s="24">
        <v>6</v>
      </c>
      <c r="C15" s="27">
        <v>91.8843</v>
      </c>
      <c r="D15" s="27">
        <v>4.5736</v>
      </c>
      <c r="E15" s="27">
        <v>1.0286</v>
      </c>
      <c r="F15" s="27">
        <v>0.1259</v>
      </c>
      <c r="G15" s="27">
        <v>0.183</v>
      </c>
      <c r="H15" s="27">
        <v>0.0005</v>
      </c>
      <c r="I15" s="27">
        <v>0.03</v>
      </c>
      <c r="J15" s="27">
        <v>0.0259</v>
      </c>
      <c r="K15" s="27">
        <v>0.1019</v>
      </c>
      <c r="L15" s="27">
        <v>0.0046</v>
      </c>
      <c r="M15" s="27">
        <v>0.6875</v>
      </c>
      <c r="N15" s="27">
        <v>1.3542</v>
      </c>
      <c r="O15" s="28">
        <v>0.7361</v>
      </c>
      <c r="P15" s="28">
        <v>38.6723</v>
      </c>
      <c r="Q15" s="30">
        <f>P15*1000/4.1868</f>
        <v>9236.720168147513</v>
      </c>
      <c r="R15" s="28">
        <v>34.91</v>
      </c>
      <c r="S15" s="30">
        <f>R15*1000/4.1868</f>
        <v>8338.110251265884</v>
      </c>
      <c r="T15" s="28">
        <v>49.4669</v>
      </c>
      <c r="U15" s="31"/>
      <c r="V15" s="37"/>
      <c r="W15" s="36"/>
      <c r="X15" s="36"/>
      <c r="Z15" s="26">
        <f t="shared" si="0"/>
        <v>100</v>
      </c>
      <c r="AA15" s="8" t="str">
        <f aca="true" t="shared" si="1" ref="AA15:AA22">IF(Z15=100,"ОК"," ")</f>
        <v>ОК</v>
      </c>
    </row>
    <row r="16" spans="2:27" s="7" customFormat="1" ht="12.75" customHeight="1">
      <c r="B16" s="24">
        <v>10</v>
      </c>
      <c r="C16" s="27">
        <v>94.2204</v>
      </c>
      <c r="D16" s="27">
        <v>2.9617</v>
      </c>
      <c r="E16" s="27">
        <v>1.1107</v>
      </c>
      <c r="F16" s="27">
        <v>0.1704</v>
      </c>
      <c r="G16" s="27">
        <v>0.2358</v>
      </c>
      <c r="H16" s="27">
        <v>0.0011</v>
      </c>
      <c r="I16" s="27">
        <v>0.0569</v>
      </c>
      <c r="J16" s="27">
        <v>0.0474</v>
      </c>
      <c r="K16" s="27">
        <v>0.0633</v>
      </c>
      <c r="L16" s="27">
        <v>0.0041</v>
      </c>
      <c r="M16" s="27">
        <v>0.6928</v>
      </c>
      <c r="N16" s="27">
        <v>0.4354</v>
      </c>
      <c r="O16" s="28">
        <v>0.7187</v>
      </c>
      <c r="P16" s="28">
        <v>38.6851</v>
      </c>
      <c r="Q16" s="30">
        <f aca="true" t="shared" si="2" ref="Q16:Q22">P16*1000/4.1868</f>
        <v>9239.777395624344</v>
      </c>
      <c r="R16" s="28">
        <v>34.9107</v>
      </c>
      <c r="S16" s="30">
        <f aca="true" t="shared" si="3" ref="S16:S22">R16*1000/4.1868</f>
        <v>8338.277443393523</v>
      </c>
      <c r="T16" s="28">
        <v>50.0814</v>
      </c>
      <c r="U16" s="31"/>
      <c r="V16" s="38"/>
      <c r="W16" s="36"/>
      <c r="X16" s="36"/>
      <c r="Z16" s="26">
        <f t="shared" si="0"/>
        <v>99.99999999999997</v>
      </c>
      <c r="AA16" s="8" t="str">
        <f t="shared" si="1"/>
        <v>ОК</v>
      </c>
    </row>
    <row r="17" spans="2:27" s="7" customFormat="1" ht="12.75" customHeight="1">
      <c r="B17" s="24">
        <v>13</v>
      </c>
      <c r="C17" s="27">
        <v>95.0692</v>
      </c>
      <c r="D17" s="27">
        <v>2.8498</v>
      </c>
      <c r="E17" s="27">
        <v>0.559</v>
      </c>
      <c r="F17" s="27">
        <v>0.0872</v>
      </c>
      <c r="G17" s="27">
        <v>0.087</v>
      </c>
      <c r="H17" s="27">
        <v>0.0008</v>
      </c>
      <c r="I17" s="27">
        <v>0.0178</v>
      </c>
      <c r="J17" s="27">
        <v>0.0135</v>
      </c>
      <c r="K17" s="27">
        <v>0.0316</v>
      </c>
      <c r="L17" s="27">
        <v>0.0046</v>
      </c>
      <c r="M17" s="27">
        <v>0.745</v>
      </c>
      <c r="N17" s="27">
        <v>0.5345</v>
      </c>
      <c r="O17" s="28">
        <v>0.7062</v>
      </c>
      <c r="P17" s="28">
        <v>37.9723</v>
      </c>
      <c r="Q17" s="30">
        <f t="shared" si="2"/>
        <v>9069.528040508263</v>
      </c>
      <c r="R17" s="28">
        <v>34.2474</v>
      </c>
      <c r="S17" s="30">
        <f t="shared" si="3"/>
        <v>8179.850960160505</v>
      </c>
      <c r="T17" s="29">
        <v>49.5902</v>
      </c>
      <c r="U17" s="31"/>
      <c r="W17" s="36"/>
      <c r="X17" s="36"/>
      <c r="Z17" s="26">
        <f t="shared" si="0"/>
        <v>99.99999999999997</v>
      </c>
      <c r="AA17" s="8" t="str">
        <f t="shared" si="1"/>
        <v>ОК</v>
      </c>
    </row>
    <row r="18" spans="2:27" s="7" customFormat="1" ht="12.75" customHeight="1">
      <c r="B18" s="24">
        <v>17</v>
      </c>
      <c r="C18" s="27">
        <v>95.1617</v>
      </c>
      <c r="D18" s="27">
        <v>2.7597</v>
      </c>
      <c r="E18" s="27">
        <v>0.5807</v>
      </c>
      <c r="F18" s="27">
        <v>0.0933</v>
      </c>
      <c r="G18" s="27">
        <v>0.0949</v>
      </c>
      <c r="H18" s="27">
        <v>0.001</v>
      </c>
      <c r="I18" s="27">
        <v>0.0195</v>
      </c>
      <c r="J18" s="27">
        <v>0.0147</v>
      </c>
      <c r="K18" s="27">
        <v>0.0407</v>
      </c>
      <c r="L18" s="27">
        <v>0.0044</v>
      </c>
      <c r="M18" s="27">
        <v>0.7349</v>
      </c>
      <c r="N18" s="27">
        <v>0.4945</v>
      </c>
      <c r="O18" s="28">
        <v>0.706</v>
      </c>
      <c r="P18" s="28">
        <v>38.0054</v>
      </c>
      <c r="Q18" s="30">
        <f t="shared" si="2"/>
        <v>9077.433839686635</v>
      </c>
      <c r="R18" s="28">
        <v>34.2776</v>
      </c>
      <c r="S18" s="30">
        <f t="shared" si="3"/>
        <v>8187.064106238655</v>
      </c>
      <c r="T18" s="28">
        <v>49.6407</v>
      </c>
      <c r="U18" s="31"/>
      <c r="V18" s="37"/>
      <c r="W18" s="36"/>
      <c r="X18" s="36"/>
      <c r="Z18" s="26">
        <f t="shared" si="0"/>
        <v>99.99999999999999</v>
      </c>
      <c r="AA18" s="8" t="str">
        <f t="shared" si="1"/>
        <v>ОК</v>
      </c>
    </row>
    <row r="19" spans="2:27" s="7" customFormat="1" ht="12.75" customHeight="1">
      <c r="B19" s="24">
        <v>20</v>
      </c>
      <c r="C19" s="27">
        <v>95.2903</v>
      </c>
      <c r="D19" s="27">
        <v>2.6719</v>
      </c>
      <c r="E19" s="27">
        <v>0.5935</v>
      </c>
      <c r="F19" s="27">
        <v>0.0936</v>
      </c>
      <c r="G19" s="27">
        <v>0.0934</v>
      </c>
      <c r="H19" s="27">
        <v>0.001</v>
      </c>
      <c r="I19" s="27">
        <v>0.0191</v>
      </c>
      <c r="J19" s="27">
        <v>0.0145</v>
      </c>
      <c r="K19" s="27">
        <v>0.0589</v>
      </c>
      <c r="L19" s="27">
        <v>0.005</v>
      </c>
      <c r="M19" s="27">
        <v>0.7162</v>
      </c>
      <c r="N19" s="27">
        <v>0.4426</v>
      </c>
      <c r="O19" s="28">
        <v>0.7054</v>
      </c>
      <c r="P19" s="28">
        <v>38.0373</v>
      </c>
      <c r="Q19" s="30">
        <f t="shared" si="2"/>
        <v>9085.053023789053</v>
      </c>
      <c r="R19" s="28">
        <v>34.3065</v>
      </c>
      <c r="S19" s="30">
        <f t="shared" si="3"/>
        <v>8193.96675265119</v>
      </c>
      <c r="T19" s="28">
        <v>49.7021</v>
      </c>
      <c r="U19" s="31"/>
      <c r="V19" s="39"/>
      <c r="W19" s="36"/>
      <c r="X19" s="36"/>
      <c r="Z19" s="26">
        <f t="shared" si="0"/>
        <v>99.99999999999999</v>
      </c>
      <c r="AA19" s="8" t="str">
        <f t="shared" si="1"/>
        <v>ОК</v>
      </c>
    </row>
    <row r="20" spans="2:27" s="7" customFormat="1" ht="12.75" customHeight="1">
      <c r="B20" s="24">
        <v>24</v>
      </c>
      <c r="C20" s="29">
        <v>91.8591</v>
      </c>
      <c r="D20" s="27">
        <v>5.0356</v>
      </c>
      <c r="E20" s="27">
        <v>0.2558</v>
      </c>
      <c r="F20" s="27">
        <v>0.0376</v>
      </c>
      <c r="G20" s="27">
        <v>0.0561</v>
      </c>
      <c r="H20" s="27">
        <v>0.0002</v>
      </c>
      <c r="I20" s="27">
        <v>0.0153</v>
      </c>
      <c r="J20" s="27">
        <v>0.0127</v>
      </c>
      <c r="K20" s="27">
        <v>0.081</v>
      </c>
      <c r="L20" s="27">
        <v>0.0061</v>
      </c>
      <c r="M20" s="27">
        <v>0.8124</v>
      </c>
      <c r="N20" s="27">
        <v>1.8224</v>
      </c>
      <c r="O20" s="28">
        <v>0.7309</v>
      </c>
      <c r="P20" s="28">
        <v>37.9102</v>
      </c>
      <c r="Q20" s="30">
        <f t="shared" si="2"/>
        <v>9054.695710327698</v>
      </c>
      <c r="R20" s="28">
        <v>34.2062</v>
      </c>
      <c r="S20" s="30">
        <f t="shared" si="3"/>
        <v>8170.010509219453</v>
      </c>
      <c r="T20" s="28">
        <v>48.6667</v>
      </c>
      <c r="U20" s="31"/>
      <c r="V20" s="38"/>
      <c r="W20" s="36"/>
      <c r="X20" s="36"/>
      <c r="Z20" s="26">
        <f t="shared" si="0"/>
        <v>99.9943</v>
      </c>
      <c r="AA20" s="8" t="str">
        <f t="shared" si="1"/>
        <v> </v>
      </c>
    </row>
    <row r="21" spans="2:27" s="7" customFormat="1" ht="12.75" customHeight="1">
      <c r="B21" s="24">
        <v>27</v>
      </c>
      <c r="C21" s="27">
        <v>91.6207</v>
      </c>
      <c r="D21" s="27">
        <v>4.4444</v>
      </c>
      <c r="E21" s="27">
        <v>0.8855</v>
      </c>
      <c r="F21" s="27">
        <v>0.123</v>
      </c>
      <c r="G21" s="27">
        <v>0.198</v>
      </c>
      <c r="H21" s="27">
        <v>0.0004</v>
      </c>
      <c r="I21" s="27">
        <v>0.0486</v>
      </c>
      <c r="J21" s="27">
        <v>0.0385</v>
      </c>
      <c r="K21" s="27">
        <v>0.0786</v>
      </c>
      <c r="L21" s="27">
        <v>0.0241</v>
      </c>
      <c r="M21" s="27">
        <v>1.4055</v>
      </c>
      <c r="N21" s="27">
        <v>1.1327</v>
      </c>
      <c r="O21" s="28">
        <v>0.7351</v>
      </c>
      <c r="P21" s="28">
        <v>38.3761</v>
      </c>
      <c r="Q21" s="30">
        <f t="shared" si="2"/>
        <v>9165.974013566447</v>
      </c>
      <c r="R21" s="28">
        <v>34.6398</v>
      </c>
      <c r="S21" s="30">
        <f t="shared" si="3"/>
        <v>8273.574089997135</v>
      </c>
      <c r="T21" s="29">
        <v>49.1236</v>
      </c>
      <c r="U21" s="31"/>
      <c r="V21" s="40" t="s">
        <v>34</v>
      </c>
      <c r="W21" s="36">
        <v>0.183</v>
      </c>
      <c r="X21" s="36">
        <v>0.172</v>
      </c>
      <c r="Z21" s="26">
        <f t="shared" si="0"/>
        <v>99.99999999999999</v>
      </c>
      <c r="AA21" s="8" t="str">
        <f t="shared" si="1"/>
        <v>ОК</v>
      </c>
    </row>
    <row r="22" spans="2:27" s="7" customFormat="1" ht="12.75" customHeight="1">
      <c r="B22" s="25">
        <v>31</v>
      </c>
      <c r="C22" s="27">
        <v>94.2893</v>
      </c>
      <c r="D22" s="27">
        <v>3.5326</v>
      </c>
      <c r="E22" s="27">
        <v>0.4439</v>
      </c>
      <c r="F22" s="27">
        <v>0.0676</v>
      </c>
      <c r="G22" s="27">
        <v>0.0677</v>
      </c>
      <c r="H22" s="27">
        <v>0.0006</v>
      </c>
      <c r="I22" s="27">
        <v>0.014</v>
      </c>
      <c r="J22" s="27">
        <v>0.0104</v>
      </c>
      <c r="K22" s="27">
        <v>0.0353</v>
      </c>
      <c r="L22" s="27">
        <v>0.0054</v>
      </c>
      <c r="M22" s="27">
        <v>0.7287</v>
      </c>
      <c r="N22" s="27">
        <v>0.8045</v>
      </c>
      <c r="O22" s="28">
        <v>0.7112</v>
      </c>
      <c r="P22" s="27">
        <v>37.9708</v>
      </c>
      <c r="Q22" s="30">
        <f t="shared" si="2"/>
        <v>9069.169771663323</v>
      </c>
      <c r="R22" s="27">
        <v>34.2492</v>
      </c>
      <c r="S22" s="30">
        <f t="shared" si="3"/>
        <v>8180.280882774436</v>
      </c>
      <c r="T22" s="27">
        <v>49.414</v>
      </c>
      <c r="U22" s="29"/>
      <c r="V22" s="41"/>
      <c r="W22" s="36"/>
      <c r="X22" s="42"/>
      <c r="Z22" s="26">
        <f t="shared" si="0"/>
        <v>100.00000000000001</v>
      </c>
      <c r="AA22" s="8" t="str">
        <f t="shared" si="1"/>
        <v>ОК</v>
      </c>
    </row>
    <row r="23" spans="2:27" s="32" customFormat="1" ht="12.75" customHeight="1">
      <c r="B23" s="64" t="s">
        <v>47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18"/>
      <c r="Z23" s="33"/>
      <c r="AA23" s="34"/>
    </row>
    <row r="24" spans="3:23" ht="12.75" customHeight="1"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</row>
    <row r="25" spans="3:23" ht="12.75" customHeight="1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7"/>
      <c r="T25" s="17"/>
      <c r="U25" s="17"/>
      <c r="V25" s="17"/>
      <c r="W25" s="17"/>
    </row>
    <row r="26" spans="3:20" ht="12.75" customHeight="1">
      <c r="C26" s="21" t="s">
        <v>40</v>
      </c>
      <c r="D26" s="19"/>
      <c r="E26" s="19"/>
      <c r="F26" s="19"/>
      <c r="G26" s="19"/>
      <c r="H26" s="19"/>
      <c r="I26" s="19"/>
      <c r="J26" s="19"/>
      <c r="K26" s="19"/>
      <c r="L26" s="19"/>
      <c r="M26" s="19" t="s">
        <v>39</v>
      </c>
      <c r="N26" s="19"/>
      <c r="O26" s="19"/>
      <c r="P26" s="19"/>
      <c r="Q26" s="19"/>
      <c r="R26" s="19"/>
      <c r="S26" s="19"/>
      <c r="T26" s="19" t="s">
        <v>42</v>
      </c>
    </row>
    <row r="27" spans="3:21" ht="12.75" customHeight="1">
      <c r="C27" s="1"/>
      <c r="L27" s="2"/>
      <c r="N27" s="2"/>
      <c r="T27" s="2"/>
      <c r="U27" s="2"/>
    </row>
    <row r="28" spans="3:20" ht="18" customHeight="1">
      <c r="C28" s="21" t="s">
        <v>38</v>
      </c>
      <c r="D28" s="22"/>
      <c r="E28" s="22"/>
      <c r="F28" s="22"/>
      <c r="G28" s="22"/>
      <c r="H28" s="22"/>
      <c r="I28" s="22"/>
      <c r="J28" s="22"/>
      <c r="K28" s="22"/>
      <c r="L28" s="22"/>
      <c r="M28" s="22" t="s">
        <v>41</v>
      </c>
      <c r="N28" s="22"/>
      <c r="O28" s="22"/>
      <c r="P28" s="22"/>
      <c r="Q28" s="22"/>
      <c r="R28" s="22"/>
      <c r="S28" s="22"/>
      <c r="T28" s="22" t="s">
        <v>42</v>
      </c>
    </row>
    <row r="29" spans="3:21" ht="12.75">
      <c r="C29" s="1"/>
      <c r="L29" s="2"/>
      <c r="N29" s="2"/>
      <c r="T29" s="2"/>
      <c r="U29" s="2"/>
    </row>
    <row r="31" spans="3:24" ht="12.75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</sheetData>
  <sheetProtection/>
  <mergeCells count="32">
    <mergeCell ref="C24:W24"/>
    <mergeCell ref="B23:W23"/>
    <mergeCell ref="U10:U13"/>
    <mergeCell ref="B10:B13"/>
    <mergeCell ref="H11:H13"/>
    <mergeCell ref="V2:X2"/>
    <mergeCell ref="B7:X7"/>
    <mergeCell ref="B9:X9"/>
    <mergeCell ref="D11:D13"/>
    <mergeCell ref="C11:C13"/>
    <mergeCell ref="W10:W13"/>
    <mergeCell ref="O11:O13"/>
    <mergeCell ref="X10:X13"/>
    <mergeCell ref="P11:P13"/>
    <mergeCell ref="Q11:Q13"/>
    <mergeCell ref="B6:Z6"/>
    <mergeCell ref="E11:E13"/>
    <mergeCell ref="F11:F13"/>
    <mergeCell ref="I11:I13"/>
    <mergeCell ref="M11:M13"/>
    <mergeCell ref="J11:J13"/>
    <mergeCell ref="K11:K13"/>
    <mergeCell ref="R11:R13"/>
    <mergeCell ref="T11:T13"/>
    <mergeCell ref="O10:T10"/>
    <mergeCell ref="L11:L13"/>
    <mergeCell ref="C10:N10"/>
    <mergeCell ref="V10:V13"/>
    <mergeCell ref="G11:G13"/>
    <mergeCell ref="B8:X8"/>
    <mergeCell ref="N11:N13"/>
    <mergeCell ref="S11:S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9" t="s">
        <v>1</v>
      </c>
      <c r="C1" s="9"/>
      <c r="D1" s="13"/>
      <c r="E1" s="13"/>
      <c r="F1" s="13"/>
    </row>
    <row r="2" spans="2:6" ht="12.75">
      <c r="B2" s="9" t="s">
        <v>2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2.5">
      <c r="B4" s="10" t="s">
        <v>3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6.25">
      <c r="B6" s="9" t="s">
        <v>4</v>
      </c>
      <c r="C6" s="9"/>
      <c r="D6" s="13"/>
      <c r="E6" s="13" t="s">
        <v>5</v>
      </c>
      <c r="F6" s="13" t="s">
        <v>6</v>
      </c>
    </row>
    <row r="7" spans="2:6" ht="13.5" thickBot="1">
      <c r="B7" s="10"/>
      <c r="C7" s="10"/>
      <c r="D7" s="14"/>
      <c r="E7" s="14"/>
      <c r="F7" s="14"/>
    </row>
    <row r="8" spans="2:6" ht="39.75" thickBot="1">
      <c r="B8" s="11" t="s">
        <v>7</v>
      </c>
      <c r="C8" s="12"/>
      <c r="D8" s="15"/>
      <c r="E8" s="15">
        <v>14</v>
      </c>
      <c r="F8" s="16" t="s">
        <v>8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2016-09-05T06:16:46Z</cp:lastPrinted>
  <dcterms:created xsi:type="dcterms:W3CDTF">2010-01-29T08:37:16Z</dcterms:created>
  <dcterms:modified xsi:type="dcterms:W3CDTF">2016-11-03T10:56:02Z</dcterms:modified>
  <cp:category/>
  <cp:version/>
  <cp:contentType/>
  <cp:contentStatus/>
</cp:coreProperties>
</file>