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300" windowHeight="4635" tabRatio="631" activeTab="0"/>
  </bookViews>
  <sheets>
    <sheet name="союз" sheetId="1" r:id="rId1"/>
  </sheets>
  <definedNames/>
  <calcPr fullCalcOnLoad="1"/>
</workbook>
</file>

<file path=xl/sharedStrings.xml><?xml version="1.0" encoding="utf-8"?>
<sst xmlns="http://schemas.openxmlformats.org/spreadsheetml/2006/main" count="58" uniqueCount="54">
  <si>
    <t>Число місяця</t>
  </si>
  <si>
    <t>Середній розрахунок за місяць</t>
  </si>
  <si>
    <r>
      <t>Число Воббе вище,  МДж/м</t>
    </r>
    <r>
      <rPr>
        <b/>
        <vertAlign val="superscript"/>
        <sz val="22"/>
        <rFont val="Times New Roman"/>
        <family val="1"/>
      </rPr>
      <t>3</t>
    </r>
  </si>
  <si>
    <t>Хустське ЛВУМГ</t>
  </si>
  <si>
    <t>ПАТ "Укртрансгаз"</t>
  </si>
  <si>
    <t>філія УМГ "Прикарпаттрансгаз"</t>
  </si>
  <si>
    <t>ПАСПОРТ ФІЗИКО-ХІМІЧНИХ  ПОКАЗНИКІВ  ПРИРОДНОГО   ГАЗУ</t>
  </si>
  <si>
    <t xml:space="preserve">переданого Хустським ЛВУМГ та прийнятого ПАТ "Закарпатгаз" </t>
  </si>
  <si>
    <t>Начальник Хустського ЛВУМГ</t>
  </si>
  <si>
    <t xml:space="preserve">     </t>
  </si>
  <si>
    <t>Компонентний склад,  % мол.</t>
  </si>
  <si>
    <r>
      <t>Густина,  кг/м</t>
    </r>
    <r>
      <rPr>
        <b/>
        <vertAlign val="superscript"/>
        <sz val="22"/>
        <rFont val="Times New Roman"/>
        <family val="1"/>
      </rPr>
      <t>3</t>
    </r>
  </si>
  <si>
    <t xml:space="preserve">Шак В.Ю.  </t>
  </si>
  <si>
    <r>
      <t>Хімік ВХАЛ</t>
    </r>
    <r>
      <rPr>
        <b/>
        <i/>
        <sz val="22"/>
        <color indexed="10"/>
        <rFont val="Times New Roman"/>
        <family val="1"/>
      </rPr>
      <t xml:space="preserve"> </t>
    </r>
    <r>
      <rPr>
        <b/>
        <sz val="22"/>
        <rFont val="Times New Roman"/>
        <family val="1"/>
      </rPr>
      <t xml:space="preserve"> Хустського ЛВУМГ     </t>
    </r>
  </si>
  <si>
    <t xml:space="preserve">Шишола В.Й.   </t>
  </si>
  <si>
    <t xml:space="preserve">Вимірювальна хіміко-аналітична лабораторія </t>
  </si>
  <si>
    <t>Свідоцтво про атестацю № РВ-0060-15 чинне до 29.11.2020р.</t>
  </si>
  <si>
    <r>
      <t xml:space="preserve">при 20 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С, 101,325 кПа</t>
    </r>
  </si>
  <si>
    <t xml:space="preserve">метан </t>
  </si>
  <si>
    <t xml:space="preserve">етан </t>
  </si>
  <si>
    <t xml:space="preserve">пропан </t>
  </si>
  <si>
    <t xml:space="preserve">ізо-бутан </t>
  </si>
  <si>
    <t xml:space="preserve">н-бутан </t>
  </si>
  <si>
    <t xml:space="preserve">нео-пентан </t>
  </si>
  <si>
    <t xml:space="preserve">ізо-пентан </t>
  </si>
  <si>
    <t xml:space="preserve">н-пентан </t>
  </si>
  <si>
    <t xml:space="preserve">гексани та вищі </t>
  </si>
  <si>
    <t xml:space="preserve">кисень </t>
  </si>
  <si>
    <t xml:space="preserve">азот </t>
  </si>
  <si>
    <t xml:space="preserve">діоксид вуглецю </t>
  </si>
  <si>
    <t xml:space="preserve">гелій </t>
  </si>
  <si>
    <t xml:space="preserve">водень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</si>
  <si>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</si>
  <si>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</si>
  <si>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</si>
  <si>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</si>
  <si>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</si>
  <si>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ГРС "Теребля", "Данилово", "Раковець", "Хуст", "Іршава", "Виноградово", "Теково", "Тячів", "Вербовець", "Прикордонник"                                                                           газопроводу "</t>
    </r>
    <r>
      <rPr>
        <b/>
        <sz val="26"/>
        <rFont val="Times New Roman"/>
        <family val="1"/>
      </rPr>
      <t>CОЮЗ</t>
    </r>
    <r>
      <rPr>
        <b/>
        <sz val="24"/>
        <rFont val="Times New Roman"/>
        <family val="1"/>
      </rPr>
      <t>" за період</t>
    </r>
  </si>
  <si>
    <r>
      <t>Масова концентрація меркаптанової сірки,  г/м</t>
    </r>
    <r>
      <rPr>
        <b/>
        <vertAlign val="superscript"/>
        <sz val="22"/>
        <rFont val="Times New Roman"/>
        <family val="1"/>
      </rPr>
      <t>3</t>
    </r>
  </si>
  <si>
    <r>
      <t xml:space="preserve">Температура точки роси вологи (Р = 3,92 МПа), 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</t>
    </r>
  </si>
  <si>
    <r>
      <t xml:space="preserve">Температура точка роси вуглеводнів, 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</t>
    </r>
  </si>
  <si>
    <r>
      <t>Маса механічних домішок, г/м</t>
    </r>
    <r>
      <rPr>
        <b/>
        <vertAlign val="superscript"/>
        <sz val="22"/>
        <rFont val="Times New Roman"/>
        <family val="1"/>
      </rPr>
      <t>3</t>
    </r>
  </si>
  <si>
    <r>
      <t>Масова концентрація сірководню, г/м</t>
    </r>
    <r>
      <rPr>
        <b/>
        <vertAlign val="superscript"/>
        <sz val="22"/>
        <rFont val="Times New Roman"/>
        <family val="1"/>
      </rPr>
      <t>3</t>
    </r>
  </si>
  <si>
    <r>
      <t>Теплота  згорання нижча,  МДж/м</t>
    </r>
    <r>
      <rPr>
        <b/>
        <vertAlign val="superscript"/>
        <sz val="22"/>
        <rFont val="Times New Roman"/>
        <family val="1"/>
      </rPr>
      <t>3</t>
    </r>
  </si>
  <si>
    <r>
      <t>Теплота  згорання вища,  МДж/м</t>
    </r>
    <r>
      <rPr>
        <b/>
        <vertAlign val="superscript"/>
        <sz val="22"/>
        <rFont val="Times New Roman"/>
        <family val="1"/>
      </rPr>
      <t>3</t>
    </r>
  </si>
  <si>
    <t>&lt;  -20</t>
  </si>
  <si>
    <r>
      <t>Місячна витрата газу, тис.м</t>
    </r>
    <r>
      <rPr>
        <b/>
        <vertAlign val="superscript"/>
        <sz val="22"/>
        <rFont val="Times New Roman"/>
        <family val="1"/>
      </rPr>
      <t>3</t>
    </r>
  </si>
  <si>
    <t>з 01.10.2016р. по 31.10.2016р.</t>
  </si>
  <si>
    <t>05.10.</t>
  </si>
  <si>
    <t>12.10.</t>
  </si>
  <si>
    <t>19.10.</t>
  </si>
  <si>
    <t>&lt;  -20,1</t>
  </si>
  <si>
    <t>23.10.</t>
  </si>
  <si>
    <t>26.10.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</si>
</sst>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0.0"/>
    <numFmt numFmtId="188" formatCode="0.00000"/>
    <numFmt numFmtId="189" formatCode="#,##0.000&quot;р.&quot;"/>
    <numFmt numFmtId="190" formatCode="#,##0.000"/>
    <numFmt numFmtId="191" formatCode="0.000_ ;[Red]\-0.000\ "/>
  </numFmts>
  <fonts count="51"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sz val="18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b/>
      <sz val="18"/>
      <name val="Arial"/>
      <family val="2"/>
    </font>
    <font>
      <sz val="18"/>
      <name val="Times New Roman"/>
      <family val="1"/>
    </font>
    <font>
      <b/>
      <sz val="26"/>
      <name val="Times New Roman"/>
      <family val="1"/>
    </font>
    <font>
      <sz val="26"/>
      <name val="Arial"/>
      <family val="2"/>
    </font>
    <font>
      <b/>
      <sz val="22"/>
      <name val="Times New Roman"/>
      <family val="1"/>
    </font>
    <font>
      <b/>
      <vertAlign val="superscript"/>
      <sz val="22"/>
      <name val="Times New Roman"/>
      <family val="1"/>
    </font>
    <font>
      <b/>
      <sz val="22"/>
      <name val="Arial"/>
      <family val="2"/>
    </font>
    <font>
      <b/>
      <sz val="20"/>
      <name val="Times New Roman"/>
      <family val="1"/>
    </font>
    <font>
      <sz val="8"/>
      <name val="Times New Roman"/>
      <family val="1"/>
    </font>
    <font>
      <b/>
      <sz val="24"/>
      <name val="Times New Roman"/>
      <family val="1"/>
    </font>
    <font>
      <b/>
      <i/>
      <sz val="2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80" fontId="9" fillId="0" borderId="0" xfId="0" applyNumberFormat="1" applyFont="1" applyBorder="1" applyAlignment="1">
      <alignment vertical="top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9" fillId="0" borderId="0" xfId="0" applyFont="1" applyAlignment="1">
      <alignment/>
    </xf>
    <xf numFmtId="0" fontId="12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186" fontId="10" fillId="0" borderId="0" xfId="0" applyNumberFormat="1" applyFont="1" applyBorder="1" applyAlignment="1">
      <alignment vertical="center" wrapText="1"/>
    </xf>
    <xf numFmtId="186" fontId="10" fillId="0" borderId="0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180" fontId="10" fillId="0" borderId="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16" fontId="12" fillId="0" borderId="11" xfId="0" applyNumberFormat="1" applyFont="1" applyBorder="1" applyAlignment="1">
      <alignment horizontal="center" vertical="center" wrapText="1"/>
    </xf>
    <xf numFmtId="180" fontId="12" fillId="0" borderId="11" xfId="0" applyNumberFormat="1" applyFont="1" applyBorder="1" applyAlignment="1">
      <alignment horizontal="center" vertical="center" wrapText="1"/>
    </xf>
    <xf numFmtId="2" fontId="12" fillId="0" borderId="11" xfId="0" applyNumberFormat="1" applyFont="1" applyBorder="1" applyAlignment="1">
      <alignment horizontal="center" vertical="center" wrapText="1"/>
    </xf>
    <xf numFmtId="186" fontId="12" fillId="0" borderId="11" xfId="0" applyNumberFormat="1" applyFont="1" applyBorder="1" applyAlignment="1">
      <alignment horizontal="center" vertical="center" wrapText="1"/>
    </xf>
    <xf numFmtId="187" fontId="12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 horizontal="left"/>
    </xf>
    <xf numFmtId="0" fontId="15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textRotation="90" wrapText="1"/>
    </xf>
    <xf numFmtId="180" fontId="3" fillId="0" borderId="11" xfId="0" applyNumberFormat="1" applyFont="1" applyBorder="1" applyAlignment="1">
      <alignment horizontal="center" vertical="top" wrapText="1"/>
    </xf>
    <xf numFmtId="180" fontId="6" fillId="0" borderId="11" xfId="0" applyNumberFormat="1" applyFont="1" applyBorder="1" applyAlignment="1">
      <alignment horizontal="center" vertical="top" wrapText="1"/>
    </xf>
    <xf numFmtId="191" fontId="12" fillId="0" borderId="11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180" fontId="12" fillId="0" borderId="11" xfId="0" applyNumberFormat="1" applyFont="1" applyBorder="1" applyAlignment="1">
      <alignment vertical="center" wrapText="1"/>
    </xf>
    <xf numFmtId="0" fontId="12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4" fontId="12" fillId="0" borderId="10" xfId="0" applyNumberFormat="1" applyFont="1" applyBorder="1" applyAlignment="1">
      <alignment horizontal="center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2" fillId="0" borderId="11" xfId="0" applyFont="1" applyBorder="1" applyAlignment="1">
      <alignment horizontal="center" vertical="center" textRotation="90" wrapText="1"/>
    </xf>
    <xf numFmtId="0" fontId="12" fillId="0" borderId="11" xfId="0" applyFont="1" applyBorder="1" applyAlignment="1">
      <alignment horizontal="center" textRotation="90" wrapText="1"/>
    </xf>
    <xf numFmtId="0" fontId="1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O34"/>
  <sheetViews>
    <sheetView tabSelected="1" zoomScale="50" zoomScaleNormal="50" zoomScalePageLayoutView="0" workbookViewId="0" topLeftCell="A9">
      <selection activeCell="A11" sqref="A11"/>
    </sheetView>
  </sheetViews>
  <sheetFormatPr defaultColWidth="9.33203125" defaultRowHeight="11.25"/>
  <cols>
    <col min="1" max="1" width="8.33203125" style="0" customWidth="1"/>
    <col min="2" max="2" width="24.83203125" style="0" customWidth="1"/>
    <col min="3" max="3" width="20.66015625" style="0" customWidth="1"/>
    <col min="4" max="10" width="16.66015625" style="0" customWidth="1"/>
    <col min="11" max="11" width="19" style="0" customWidth="1"/>
    <col min="12" max="16" width="16.66015625" style="0" customWidth="1"/>
    <col min="17" max="17" width="20.66015625" style="0" customWidth="1"/>
    <col min="18" max="21" width="16.66015625" style="0" customWidth="1"/>
    <col min="22" max="22" width="19" style="0" customWidth="1"/>
    <col min="23" max="25" width="16.66015625" style="0" customWidth="1"/>
    <col min="26" max="26" width="26" style="0" customWidth="1"/>
  </cols>
  <sheetData>
    <row r="1" ht="11.25" hidden="1"/>
    <row r="2" ht="11.25" hidden="1"/>
    <row r="3" spans="2:7" ht="12.75" customHeight="1">
      <c r="B3" s="55"/>
      <c r="C3" s="55"/>
      <c r="D3" s="55"/>
      <c r="E3" s="55"/>
      <c r="F3" s="55"/>
      <c r="G3" s="55"/>
    </row>
    <row r="4" spans="2:25" ht="20.25" customHeight="1">
      <c r="B4" s="56" t="s">
        <v>4</v>
      </c>
      <c r="C4" s="56"/>
      <c r="D4" s="56"/>
      <c r="E4" s="16"/>
      <c r="F4" s="16"/>
      <c r="R4" s="57"/>
      <c r="S4" s="57"/>
      <c r="T4" s="57"/>
      <c r="U4" s="57"/>
      <c r="V4" s="57"/>
      <c r="W4" s="57"/>
      <c r="X4" s="57"/>
      <c r="Y4" s="57"/>
    </row>
    <row r="5" spans="2:25" ht="20.25" customHeight="1">
      <c r="B5" s="56" t="s">
        <v>5</v>
      </c>
      <c r="C5" s="56"/>
      <c r="D5" s="56"/>
      <c r="E5" s="17"/>
      <c r="F5" s="17"/>
      <c r="R5" s="57"/>
      <c r="S5" s="57"/>
      <c r="T5" s="57"/>
      <c r="U5" s="57"/>
      <c r="V5" s="57"/>
      <c r="W5" s="57"/>
      <c r="X5" s="57"/>
      <c r="Y5" s="57"/>
    </row>
    <row r="6" spans="2:25" ht="21" customHeight="1">
      <c r="B6" s="56" t="s">
        <v>3</v>
      </c>
      <c r="C6" s="56"/>
      <c r="D6" s="56"/>
      <c r="E6" s="16"/>
      <c r="F6" s="16"/>
      <c r="P6" s="18"/>
      <c r="Q6" s="18"/>
      <c r="R6" s="57"/>
      <c r="S6" s="57"/>
      <c r="T6" s="57"/>
      <c r="U6" s="57"/>
      <c r="V6" s="57"/>
      <c r="W6" s="57"/>
      <c r="X6" s="57"/>
      <c r="Y6" s="57"/>
    </row>
    <row r="7" ht="2.25" customHeight="1" hidden="1"/>
    <row r="8" ht="20.25" customHeight="1">
      <c r="B8" s="18" t="s">
        <v>15</v>
      </c>
    </row>
    <row r="9" ht="20.25" customHeight="1">
      <c r="B9" s="18" t="s">
        <v>16</v>
      </c>
    </row>
    <row r="10" ht="20.25" customHeight="1">
      <c r="B10" s="18"/>
    </row>
    <row r="11" ht="20.25" customHeight="1">
      <c r="B11" s="18"/>
    </row>
    <row r="12" spans="2:25" ht="36.75" customHeight="1">
      <c r="B12" s="58" t="s">
        <v>6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</row>
    <row r="13" spans="2:25" ht="32.25" customHeight="1">
      <c r="B13" s="51" t="s">
        <v>7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</row>
    <row r="14" spans="2:25" ht="62.25" customHeight="1">
      <c r="B14" s="50" t="s">
        <v>37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</row>
    <row r="15" spans="2:25" ht="35.25" customHeight="1">
      <c r="B15" s="51" t="s">
        <v>47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</row>
    <row r="16" spans="2:23" ht="28.5" customHeight="1"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</row>
    <row r="17" spans="2:37" s="1" customFormat="1" ht="101.25" customHeight="1">
      <c r="B17" s="52" t="s">
        <v>0</v>
      </c>
      <c r="C17" s="54" t="s">
        <v>10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 t="s">
        <v>17</v>
      </c>
      <c r="R17" s="54"/>
      <c r="S17" s="54"/>
      <c r="T17" s="54"/>
      <c r="U17" s="53" t="s">
        <v>39</v>
      </c>
      <c r="V17" s="53" t="s">
        <v>40</v>
      </c>
      <c r="W17" s="53" t="s">
        <v>42</v>
      </c>
      <c r="X17" s="53" t="s">
        <v>38</v>
      </c>
      <c r="Y17" s="53" t="s">
        <v>41</v>
      </c>
      <c r="Z17" s="53" t="s">
        <v>46</v>
      </c>
      <c r="AB17" s="3"/>
      <c r="AC17" s="3"/>
      <c r="AD17" s="3"/>
      <c r="AE17" s="3"/>
      <c r="AF17" s="3"/>
      <c r="AG17" s="3"/>
      <c r="AH17" s="3"/>
      <c r="AI17" s="3"/>
      <c r="AJ17" s="3"/>
      <c r="AK17" s="3"/>
    </row>
    <row r="18" spans="2:37" s="1" customFormat="1" ht="219" customHeight="1">
      <c r="B18" s="52"/>
      <c r="C18" s="40" t="s">
        <v>18</v>
      </c>
      <c r="D18" s="40" t="s">
        <v>19</v>
      </c>
      <c r="E18" s="40" t="s">
        <v>20</v>
      </c>
      <c r="F18" s="40" t="s">
        <v>21</v>
      </c>
      <c r="G18" s="40" t="s">
        <v>22</v>
      </c>
      <c r="H18" s="40" t="s">
        <v>23</v>
      </c>
      <c r="I18" s="40" t="s">
        <v>24</v>
      </c>
      <c r="J18" s="40" t="s">
        <v>25</v>
      </c>
      <c r="K18" s="40" t="s">
        <v>26</v>
      </c>
      <c r="L18" s="40" t="s">
        <v>27</v>
      </c>
      <c r="M18" s="40" t="s">
        <v>28</v>
      </c>
      <c r="N18" s="40" t="s">
        <v>29</v>
      </c>
      <c r="O18" s="40" t="s">
        <v>30</v>
      </c>
      <c r="P18" s="40" t="s">
        <v>31</v>
      </c>
      <c r="Q18" s="40" t="s">
        <v>11</v>
      </c>
      <c r="R18" s="40" t="s">
        <v>43</v>
      </c>
      <c r="S18" s="40" t="s">
        <v>44</v>
      </c>
      <c r="T18" s="40" t="s">
        <v>2</v>
      </c>
      <c r="U18" s="53"/>
      <c r="V18" s="53"/>
      <c r="W18" s="53"/>
      <c r="X18" s="53"/>
      <c r="Y18" s="53"/>
      <c r="Z18" s="5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2:27" s="8" customFormat="1" ht="47.25" customHeight="1">
      <c r="B19" s="44" t="s">
        <v>48</v>
      </c>
      <c r="C19" s="32">
        <v>95.6963</v>
      </c>
      <c r="D19" s="32">
        <v>2.3292</v>
      </c>
      <c r="E19" s="32">
        <v>0.7483</v>
      </c>
      <c r="F19" s="32">
        <v>0.1167</v>
      </c>
      <c r="G19" s="32">
        <v>0.116</v>
      </c>
      <c r="H19" s="32">
        <v>0.0008</v>
      </c>
      <c r="I19" s="32">
        <v>0.0214</v>
      </c>
      <c r="J19" s="32">
        <v>0.0159</v>
      </c>
      <c r="K19" s="32">
        <v>0.0128</v>
      </c>
      <c r="L19" s="32">
        <v>0.0087</v>
      </c>
      <c r="M19" s="32">
        <v>0.7414</v>
      </c>
      <c r="N19" s="32">
        <v>0.1766</v>
      </c>
      <c r="O19" s="32">
        <v>0.015</v>
      </c>
      <c r="P19" s="32">
        <v>0.001</v>
      </c>
      <c r="Q19" s="32">
        <v>0.7017</v>
      </c>
      <c r="R19" s="33">
        <v>34.35</v>
      </c>
      <c r="S19" s="33">
        <v>38.07</v>
      </c>
      <c r="T19" s="33">
        <v>49.87</v>
      </c>
      <c r="U19" s="35">
        <v>-21.1</v>
      </c>
      <c r="V19" s="35" t="s">
        <v>45</v>
      </c>
      <c r="W19" s="32"/>
      <c r="X19" s="32"/>
      <c r="Y19" s="32"/>
      <c r="Z19" s="42"/>
      <c r="AA19" s="7"/>
    </row>
    <row r="20" spans="2:27" s="8" customFormat="1" ht="47.25" customHeight="1">
      <c r="B20" s="31" t="s">
        <v>49</v>
      </c>
      <c r="C20" s="32">
        <v>95.9311</v>
      </c>
      <c r="D20" s="32">
        <v>2.1853</v>
      </c>
      <c r="E20" s="32">
        <v>0.6921</v>
      </c>
      <c r="F20" s="32">
        <v>0.1071</v>
      </c>
      <c r="G20" s="32">
        <v>0.1061</v>
      </c>
      <c r="H20" s="32">
        <v>0.0005</v>
      </c>
      <c r="I20" s="32">
        <v>0.0194</v>
      </c>
      <c r="J20" s="32">
        <v>0.0141</v>
      </c>
      <c r="K20" s="32">
        <v>0.0113</v>
      </c>
      <c r="L20" s="32">
        <v>0.0086</v>
      </c>
      <c r="M20" s="32">
        <v>0.7447</v>
      </c>
      <c r="N20" s="32">
        <v>0.1635</v>
      </c>
      <c r="O20" s="32">
        <v>0.015</v>
      </c>
      <c r="P20" s="32">
        <v>0.001</v>
      </c>
      <c r="Q20" s="32">
        <v>0.6996</v>
      </c>
      <c r="R20" s="33">
        <v>34.26</v>
      </c>
      <c r="S20" s="33">
        <v>37.98</v>
      </c>
      <c r="T20" s="33">
        <v>49.83</v>
      </c>
      <c r="U20" s="35">
        <v>-19.3</v>
      </c>
      <c r="V20" s="35"/>
      <c r="W20" s="32">
        <v>0.0001</v>
      </c>
      <c r="X20" s="32">
        <v>0.0002</v>
      </c>
      <c r="Y20" s="34">
        <v>0</v>
      </c>
      <c r="Z20" s="42"/>
      <c r="AA20" s="7"/>
    </row>
    <row r="21" spans="2:27" s="4" customFormat="1" ht="48.75" customHeight="1">
      <c r="B21" s="31" t="s">
        <v>50</v>
      </c>
      <c r="C21" s="32">
        <v>96.0652</v>
      </c>
      <c r="D21" s="32">
        <v>2.1051</v>
      </c>
      <c r="E21" s="32">
        <v>0.659</v>
      </c>
      <c r="F21" s="32">
        <v>0.1037</v>
      </c>
      <c r="G21" s="32">
        <v>0.102</v>
      </c>
      <c r="H21" s="32">
        <v>0.0009</v>
      </c>
      <c r="I21" s="32">
        <v>0.0189</v>
      </c>
      <c r="J21" s="32">
        <v>0.0141</v>
      </c>
      <c r="K21" s="32">
        <v>0.0084</v>
      </c>
      <c r="L21" s="32">
        <v>0.0082</v>
      </c>
      <c r="M21" s="32">
        <v>0.7421</v>
      </c>
      <c r="N21" s="32">
        <v>0.1563</v>
      </c>
      <c r="O21" s="32">
        <v>0.015</v>
      </c>
      <c r="P21" s="32">
        <v>0.001</v>
      </c>
      <c r="Q21" s="32">
        <v>0.6984</v>
      </c>
      <c r="R21" s="33">
        <v>34.22</v>
      </c>
      <c r="S21" s="33">
        <v>37.93</v>
      </c>
      <c r="T21" s="33">
        <v>49.81</v>
      </c>
      <c r="U21" s="35">
        <v>-22.2</v>
      </c>
      <c r="V21" s="35" t="s">
        <v>51</v>
      </c>
      <c r="W21" s="32"/>
      <c r="X21" s="32"/>
      <c r="Y21" s="34"/>
      <c r="Z21" s="41"/>
      <c r="AA21" s="6"/>
    </row>
    <row r="22" spans="2:27" s="4" customFormat="1" ht="48.75" customHeight="1">
      <c r="B22" s="31" t="s">
        <v>52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  <c r="S22" s="33"/>
      <c r="T22" s="33"/>
      <c r="U22" s="35"/>
      <c r="V22" s="35"/>
      <c r="W22" s="32">
        <v>0</v>
      </c>
      <c r="X22" s="32">
        <v>0.0001</v>
      </c>
      <c r="Y22" s="34"/>
      <c r="Z22" s="41"/>
      <c r="AA22" s="6"/>
    </row>
    <row r="23" spans="2:27" s="4" customFormat="1" ht="48.75" customHeight="1">
      <c r="B23" s="31" t="s">
        <v>53</v>
      </c>
      <c r="C23" s="32">
        <f>100-(SUM(D23:P23))</f>
        <v>96.0185</v>
      </c>
      <c r="D23" s="32">
        <v>2.1347</v>
      </c>
      <c r="E23" s="32">
        <v>0.6699</v>
      </c>
      <c r="F23" s="32">
        <v>0.106</v>
      </c>
      <c r="G23" s="32">
        <v>0.1048</v>
      </c>
      <c r="H23" s="32">
        <v>0.0006</v>
      </c>
      <c r="I23" s="32">
        <v>0.0197</v>
      </c>
      <c r="J23" s="32">
        <v>0.0147</v>
      </c>
      <c r="K23" s="32">
        <v>0.0087</v>
      </c>
      <c r="L23" s="32">
        <v>0.0086</v>
      </c>
      <c r="M23" s="32">
        <v>0.7371</v>
      </c>
      <c r="N23" s="32">
        <v>0.1607</v>
      </c>
      <c r="O23" s="32">
        <v>0.015</v>
      </c>
      <c r="P23" s="32">
        <v>0.001</v>
      </c>
      <c r="Q23" s="32">
        <v>0.6989</v>
      </c>
      <c r="R23" s="33">
        <v>34.24</v>
      </c>
      <c r="S23" s="33">
        <v>37.95</v>
      </c>
      <c r="T23" s="33">
        <v>49.82</v>
      </c>
      <c r="U23" s="35">
        <v>-21.5</v>
      </c>
      <c r="V23" s="35"/>
      <c r="W23" s="32"/>
      <c r="X23" s="32"/>
      <c r="Y23" s="34">
        <v>0</v>
      </c>
      <c r="Z23" s="41"/>
      <c r="AA23" s="6"/>
    </row>
    <row r="24" spans="2:27" s="5" customFormat="1" ht="90" customHeight="1">
      <c r="B24" s="39" t="s">
        <v>1</v>
      </c>
      <c r="C24" s="45">
        <f>100-SUM(D24:P24)</f>
        <v>95.928</v>
      </c>
      <c r="D24" s="32">
        <f aca="true" t="shared" si="0" ref="D24:P24">ROUND(AVERAGE(D19:D23),3)</f>
        <v>2.189</v>
      </c>
      <c r="E24" s="32">
        <f t="shared" si="0"/>
        <v>0.692</v>
      </c>
      <c r="F24" s="32">
        <f t="shared" si="0"/>
        <v>0.108</v>
      </c>
      <c r="G24" s="32">
        <f t="shared" si="0"/>
        <v>0.107</v>
      </c>
      <c r="H24" s="32">
        <f t="shared" si="0"/>
        <v>0.001</v>
      </c>
      <c r="I24" s="32">
        <f t="shared" si="0"/>
        <v>0.02</v>
      </c>
      <c r="J24" s="32">
        <f t="shared" si="0"/>
        <v>0.015</v>
      </c>
      <c r="K24" s="32">
        <f t="shared" si="0"/>
        <v>0.01</v>
      </c>
      <c r="L24" s="32">
        <f t="shared" si="0"/>
        <v>0.009</v>
      </c>
      <c r="M24" s="32">
        <f t="shared" si="0"/>
        <v>0.741</v>
      </c>
      <c r="N24" s="32">
        <f t="shared" si="0"/>
        <v>0.164</v>
      </c>
      <c r="O24" s="32">
        <f t="shared" si="0"/>
        <v>0.015</v>
      </c>
      <c r="P24" s="32">
        <f t="shared" si="0"/>
        <v>0.001</v>
      </c>
      <c r="Q24" s="32">
        <f>AVERAGE(Q19:Q23)</f>
        <v>0.69965</v>
      </c>
      <c r="R24" s="33">
        <f>ROUND(AVERAGE(R19:R23),3)</f>
        <v>34.268</v>
      </c>
      <c r="S24" s="33">
        <f>ROUND(AVERAGE(S19:S23),3)</f>
        <v>37.983</v>
      </c>
      <c r="T24" s="33">
        <f>AVERAGE(T19:T23)</f>
        <v>49.832499999999996</v>
      </c>
      <c r="U24" s="35">
        <f>ROUND(AVERAGE(U19:U23),3)</f>
        <v>-21.025</v>
      </c>
      <c r="V24" s="35" t="s">
        <v>45</v>
      </c>
      <c r="W24" s="32">
        <f>AVERAGE(W19:W23)</f>
        <v>5E-05</v>
      </c>
      <c r="X24" s="32">
        <f>AVERAGE(X19:X23)</f>
        <v>0.00015000000000000001</v>
      </c>
      <c r="Y24" s="34">
        <f>AVERAGE(Y19:Y23)</f>
        <v>0</v>
      </c>
      <c r="Z24" s="43">
        <v>15871.273</v>
      </c>
      <c r="AA24" s="11"/>
    </row>
    <row r="25" spans="2:27" s="5" customFormat="1" ht="90" customHeight="1">
      <c r="B25" s="20"/>
      <c r="C25" s="21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3"/>
      <c r="S25" s="23"/>
      <c r="T25" s="23"/>
      <c r="U25" s="23"/>
      <c r="V25" s="23"/>
      <c r="W25" s="24"/>
      <c r="X25" s="24"/>
      <c r="Y25" s="24"/>
      <c r="Z25" s="10"/>
      <c r="AA25" s="11"/>
    </row>
    <row r="26" spans="2:145" s="5" customFormat="1" ht="27" customHeight="1">
      <c r="B26" s="14"/>
      <c r="C26" s="26" t="s">
        <v>8</v>
      </c>
      <c r="D26" s="26"/>
      <c r="E26" s="26"/>
      <c r="F26" s="26"/>
      <c r="G26" s="26"/>
      <c r="H26" s="25"/>
      <c r="I26" s="27"/>
      <c r="J26" s="15"/>
      <c r="K26" s="47" t="s">
        <v>12</v>
      </c>
      <c r="L26" s="47"/>
      <c r="M26" s="27"/>
      <c r="N26" s="29"/>
      <c r="O26" s="26"/>
      <c r="P26" s="26"/>
      <c r="Q26" s="28"/>
      <c r="S26" s="49">
        <v>42675</v>
      </c>
      <c r="T26" s="47"/>
      <c r="U26" s="47"/>
      <c r="V26" s="14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</row>
    <row r="27" spans="2:145" s="5" customFormat="1" ht="22.5" customHeight="1">
      <c r="B27" s="14"/>
      <c r="C27" s="36" t="s">
        <v>32</v>
      </c>
      <c r="D27" s="37"/>
      <c r="E27" s="37"/>
      <c r="F27" s="37"/>
      <c r="G27" s="37"/>
      <c r="H27" s="4"/>
      <c r="I27" s="4"/>
      <c r="J27" s="4"/>
      <c r="K27" s="48" t="s">
        <v>33</v>
      </c>
      <c r="L27" s="48"/>
      <c r="M27" s="27"/>
      <c r="N27" s="48" t="s">
        <v>34</v>
      </c>
      <c r="O27" s="48"/>
      <c r="P27" s="48"/>
      <c r="Q27" s="28"/>
      <c r="S27" s="48" t="s">
        <v>35</v>
      </c>
      <c r="T27" s="48"/>
      <c r="U27" s="48"/>
      <c r="V27" s="28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</row>
    <row r="28" spans="2:145" s="5" customFormat="1" ht="52.5" customHeight="1">
      <c r="B28" s="46"/>
      <c r="C28" s="46"/>
      <c r="D28" s="46"/>
      <c r="E28" s="46"/>
      <c r="F28" s="19"/>
      <c r="G28" s="14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27"/>
      <c r="T28" s="28"/>
      <c r="U28" s="28"/>
      <c r="V28" s="28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</row>
    <row r="29" spans="1:131" s="1" customFormat="1" ht="27.75">
      <c r="A29" s="5"/>
      <c r="B29" s="14" t="s">
        <v>9</v>
      </c>
      <c r="C29" s="26" t="s">
        <v>13</v>
      </c>
      <c r="D29" s="26"/>
      <c r="E29" s="26"/>
      <c r="F29" s="26"/>
      <c r="G29" s="26"/>
      <c r="H29" s="25"/>
      <c r="I29" s="27"/>
      <c r="J29" s="15"/>
      <c r="K29" s="26" t="s">
        <v>14</v>
      </c>
      <c r="L29" s="26"/>
      <c r="M29" s="27"/>
      <c r="N29" s="30"/>
      <c r="O29" s="25"/>
      <c r="P29" s="25"/>
      <c r="Q29" s="27"/>
      <c r="S29" s="49">
        <v>42675</v>
      </c>
      <c r="T29" s="47"/>
      <c r="U29" s="47"/>
      <c r="V29" s="27"/>
      <c r="W29" s="15"/>
      <c r="X29" s="15"/>
      <c r="Y29" s="15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</row>
    <row r="30" spans="1:131" s="1" customFormat="1" ht="21.75" customHeight="1">
      <c r="A30" s="5"/>
      <c r="B30" s="38"/>
      <c r="C30" s="36" t="s">
        <v>36</v>
      </c>
      <c r="D30" s="36"/>
      <c r="E30" s="36"/>
      <c r="F30" s="36"/>
      <c r="G30" s="36"/>
      <c r="H30" s="36"/>
      <c r="I30" s="36"/>
      <c r="J30" s="15"/>
      <c r="K30" s="48" t="s">
        <v>33</v>
      </c>
      <c r="L30" s="48"/>
      <c r="M30" s="15"/>
      <c r="N30" s="48" t="s">
        <v>34</v>
      </c>
      <c r="O30" s="48"/>
      <c r="P30" s="48"/>
      <c r="Q30" s="15"/>
      <c r="R30" s="15"/>
      <c r="S30" s="48" t="s">
        <v>35</v>
      </c>
      <c r="T30" s="48"/>
      <c r="U30" s="48"/>
      <c r="V30" s="27"/>
      <c r="W30" s="15"/>
      <c r="X30" s="15"/>
      <c r="Y30" s="15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</row>
    <row r="31" spans="2:128" s="1" customFormat="1" ht="11.2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</row>
    <row r="32" spans="2:128" s="1" customFormat="1" ht="11.2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</row>
    <row r="33" spans="2:128" s="1" customFormat="1" ht="11.2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</row>
    <row r="34" spans="2:128" s="1" customFormat="1" ht="11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</row>
    <row r="35" s="1" customFormat="1" ht="11.25"/>
    <row r="36" s="1" customFormat="1" ht="11.25"/>
    <row r="37" s="1" customFormat="1" ht="11.25"/>
    <row r="38" s="1" customFormat="1" ht="11.25"/>
    <row r="39" s="1" customFormat="1" ht="11.25"/>
    <row r="40" s="1" customFormat="1" ht="11.25"/>
    <row r="41" s="1" customFormat="1" ht="11.25"/>
    <row r="42" s="1" customFormat="1" ht="11.25"/>
    <row r="43" s="1" customFormat="1" ht="11.25"/>
  </sheetData>
  <sheetProtection/>
  <mergeCells count="30">
    <mergeCell ref="B3:G3"/>
    <mergeCell ref="B4:D4"/>
    <mergeCell ref="B5:D5"/>
    <mergeCell ref="B6:D6"/>
    <mergeCell ref="R4:Y4"/>
    <mergeCell ref="W17:W18"/>
    <mergeCell ref="R5:Y5"/>
    <mergeCell ref="R6:Y6"/>
    <mergeCell ref="B12:Y12"/>
    <mergeCell ref="B13:Y13"/>
    <mergeCell ref="B14:Y14"/>
    <mergeCell ref="B15:Y15"/>
    <mergeCell ref="B17:B18"/>
    <mergeCell ref="Z17:Z18"/>
    <mergeCell ref="U17:U18"/>
    <mergeCell ref="X17:X18"/>
    <mergeCell ref="V17:V18"/>
    <mergeCell ref="Y17:Y18"/>
    <mergeCell ref="C17:P17"/>
    <mergeCell ref="Q17:T17"/>
    <mergeCell ref="B28:E28"/>
    <mergeCell ref="K26:L26"/>
    <mergeCell ref="N27:P27"/>
    <mergeCell ref="S27:U27"/>
    <mergeCell ref="K30:L30"/>
    <mergeCell ref="N30:P30"/>
    <mergeCell ref="S30:U30"/>
    <mergeCell ref="K27:L27"/>
    <mergeCell ref="S26:U26"/>
    <mergeCell ref="S29:U2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Шишола Виталия Иосиповна</cp:lastModifiedBy>
  <cp:lastPrinted>2016-11-02T08:26:26Z</cp:lastPrinted>
  <dcterms:modified xsi:type="dcterms:W3CDTF">2016-11-03T11:37:45Z</dcterms:modified>
  <cp:category/>
  <cp:version/>
  <cp:contentType/>
  <cp:contentStatus/>
</cp:coreProperties>
</file>