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9840" yWindow="-90" windowWidth="9660" windowHeight="11955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A7" i="1" l="1"/>
  <c r="S18" i="1" l="1"/>
  <c r="R18" i="1"/>
  <c r="S16" i="1"/>
  <c r="R16" i="1"/>
  <c r="S14" i="1"/>
  <c r="R14" i="1"/>
  <c r="V12" i="1"/>
  <c r="U12" i="1"/>
  <c r="T12" i="1"/>
  <c r="S12" i="1"/>
  <c r="R12" i="1"/>
  <c r="Q18" i="1"/>
  <c r="Q19" i="1" s="1"/>
  <c r="P18" i="1"/>
  <c r="P19" i="1" s="1"/>
  <c r="O18" i="1"/>
  <c r="O19" i="1" s="1"/>
  <c r="Q16" i="1"/>
  <c r="Q17" i="1" s="1"/>
  <c r="P16" i="1"/>
  <c r="P17" i="1" s="1"/>
  <c r="O16" i="1"/>
  <c r="O17" i="1" s="1"/>
  <c r="Q14" i="1"/>
  <c r="Q15" i="1" s="1"/>
  <c r="P14" i="1"/>
  <c r="P15" i="1" s="1"/>
  <c r="O14" i="1"/>
  <c r="O15" i="1" s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Q12" i="1" l="1"/>
  <c r="Q13" i="1" s="1"/>
  <c r="P12" i="1"/>
  <c r="P13" i="1" s="1"/>
  <c r="O12" i="1"/>
  <c r="O13" i="1" s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</calcChain>
</file>

<file path=xl/sharedStrings.xml><?xml version="1.0" encoding="utf-8"?>
<sst xmlns="http://schemas.openxmlformats.org/spreadsheetml/2006/main" count="34" uniqueCount="32">
  <si>
    <t>Число місяця</t>
  </si>
  <si>
    <t>метан</t>
  </si>
  <si>
    <t>етан</t>
  </si>
  <si>
    <t>пропан</t>
  </si>
  <si>
    <t>ізо-бутан</t>
  </si>
  <si>
    <t>н-бутан</t>
  </si>
  <si>
    <t>гексани та вищі</t>
  </si>
  <si>
    <t>азот</t>
  </si>
  <si>
    <t>кисень</t>
  </si>
  <si>
    <t xml:space="preserve">                                           Головний інженер    Лубенського ЛВУМГ  Сирота В.П.       ______________________           ___________________</t>
  </si>
  <si>
    <t>підпис</t>
  </si>
  <si>
    <t>дата</t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</si>
  <si>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"Лубнигаз"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 xml:space="preserve">ГРС Вишневе </t>
    </r>
    <r>
      <rPr>
        <sz val="12"/>
        <color theme="1"/>
        <rFont val="Calibri"/>
        <family val="2"/>
        <scheme val="minor"/>
      </rPr>
      <t xml:space="preserve"> </t>
    </r>
  </si>
  <si>
    <t xml:space="preserve">        Завідувач ВХАЛ Лубенського ПМ Лубенського ЛВУМГ  Федченко Л.Д.        _______________________         __________________</t>
  </si>
  <si>
    <t>по газопроводу  Гнідинці-Шебелинка-Полтава-Київ (ШПК)  за період</t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</si>
  <si>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</si>
  <si>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</si>
  <si>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r>
      <t xml:space="preserve">   </t>
    </r>
    <r>
      <rPr>
        <b/>
        <sz val="14"/>
        <color theme="1"/>
        <rFont val="Calibri"/>
        <family val="2"/>
        <charset val="204"/>
        <scheme val="minor"/>
      </rPr>
      <t>Паспорт фізико-хімічних показників природного газу</t>
    </r>
  </si>
  <si>
    <t>Компонентний склад, %  мол.  (об.)</t>
  </si>
  <si>
    <r>
      <t>Густина,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</si>
  <si>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МДж/м</t>
    </r>
    <r>
      <rPr>
        <vertAlign val="superscript"/>
        <sz val="10"/>
        <color theme="1"/>
        <rFont val="Calibri"/>
        <family val="2"/>
        <charset val="204"/>
        <scheme val="minor"/>
      </rPr>
      <t xml:space="preserve">3 </t>
    </r>
    <r>
      <rPr>
        <sz val="10"/>
        <color theme="1"/>
        <rFont val="Calibri"/>
        <family val="2"/>
        <charset val="204"/>
        <scheme val="minor"/>
      </rPr>
      <t>(кВт</t>
    </r>
    <r>
      <rPr>
        <sz val="10"/>
        <color theme="1"/>
        <rFont val="Calibri"/>
        <family val="2"/>
        <charset val="204"/>
      </rPr>
      <t>·год/м</t>
    </r>
    <r>
      <rPr>
        <vertAlign val="superscript"/>
        <sz val="10"/>
        <color theme="1"/>
        <rFont val="Calibri"/>
        <family val="2"/>
        <charset val="204"/>
      </rPr>
      <t>3</t>
    </r>
    <r>
      <rPr>
        <sz val="10"/>
        <color theme="1"/>
        <rFont val="Calibri"/>
        <family val="2"/>
        <charset val="204"/>
      </rPr>
      <t>)</t>
    </r>
  </si>
  <si>
    <r>
      <t>Теплота  згоряння вища, 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(кВт·год/м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</t>
    </r>
  </si>
  <si>
    <r>
      <t>Число Воббе вище,                                            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(кВт·год/м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</t>
    </r>
  </si>
  <si>
    <r>
      <t xml:space="preserve">Точка роси вологи (Р=3,92МПа),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</si>
  <si>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 xml:space="preserve">Температура точки роси вуглеводнів ,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</si>
  <si>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>Масова концентрація сірководню,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</si>
  <si>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Маса механічних домішок,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</si>
  <si>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нео-пентан</t>
  </si>
  <si>
    <t>ізо-пентан</t>
  </si>
  <si>
    <t>н-пентан</t>
  </si>
  <si>
    <t>Діоксид вуглецю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</si>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</sst>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charset val="204"/>
    </font>
    <font>
      <vertAlign val="superscript"/>
      <sz val="10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Fill="1"/>
    <xf numFmtId="0" fontId="9" fillId="0" borderId="0" xfId="0" applyFont="1" applyFill="1" applyAlignment="1"/>
    <xf numFmtId="0" fontId="9" fillId="0" borderId="0" xfId="0" applyFont="1" applyFill="1" applyAlignment="1">
      <alignment horizontal="center"/>
    </xf>
    <xf numFmtId="0" fontId="10" fillId="0" borderId="0" xfId="0" applyFont="1" applyFill="1" applyAlignment="1"/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4" fontId="13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166" fontId="1" fillId="0" borderId="4" xfId="0" applyNumberFormat="1" applyFont="1" applyBorder="1" applyAlignment="1">
      <alignment horizontal="center" vertical="center" wrapText="1"/>
    </xf>
    <xf numFmtId="166" fontId="1" fillId="0" borderId="5" xfId="0" applyNumberFormat="1" applyFont="1" applyBorder="1" applyAlignment="1">
      <alignment horizontal="center" vertical="center" wrapText="1"/>
    </xf>
    <xf numFmtId="165" fontId="1" fillId="0" borderId="14" xfId="0" applyNumberFormat="1" applyFont="1" applyBorder="1" applyAlignment="1">
      <alignment horizontal="center" vertical="center" wrapText="1"/>
    </xf>
    <xf numFmtId="165" fontId="1" fillId="0" borderId="15" xfId="0" applyNumberFormat="1" applyFont="1" applyBorder="1" applyAlignment="1">
      <alignment horizontal="center" vertical="center" wrapText="1"/>
    </xf>
    <xf numFmtId="165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14" fontId="13" fillId="0" borderId="11" xfId="0" applyNumberFormat="1" applyFont="1" applyBorder="1" applyAlignment="1">
      <alignment horizontal="center" vertical="center" wrapText="1"/>
    </xf>
    <xf numFmtId="14" fontId="13" fillId="0" borderId="1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Border="1" applyAlignment="1">
      <alignment horizontal="center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14" fontId="13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5-14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5-23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">
          <cell r="A7" t="str">
            <v xml:space="preserve"> з 1.01.2016 р. по 31.01.2016 р.</v>
          </cell>
          <cell r="B7"/>
          <cell r="C7"/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2">
          <cell r="A12" t="str">
            <v>04.01.16р.</v>
          </cell>
          <cell r="B12">
            <v>91.313000000000002</v>
          </cell>
          <cell r="C12">
            <v>4.2770000000000001</v>
          </cell>
          <cell r="D12">
            <v>0.93899999999999995</v>
          </cell>
          <cell r="E12">
            <v>0.11600000000000001</v>
          </cell>
          <cell r="F12">
            <v>0.16</v>
          </cell>
          <cell r="G12">
            <v>6.0000000000000001E-3</v>
          </cell>
          <cell r="H12">
            <v>3.9E-2</v>
          </cell>
          <cell r="I12">
            <v>3.1E-2</v>
          </cell>
          <cell r="J12">
            <v>0.04</v>
          </cell>
          <cell r="K12">
            <v>1.0999999999999999E-2</v>
          </cell>
          <cell r="L12">
            <v>1.2809999999999999</v>
          </cell>
          <cell r="M12">
            <v>1.7869999999999999</v>
          </cell>
          <cell r="N12">
            <v>0.73899999999999999</v>
          </cell>
          <cell r="O12">
            <v>34.35</v>
          </cell>
          <cell r="P12">
            <v>38.06</v>
          </cell>
          <cell r="Q12">
            <v>48.58</v>
          </cell>
          <cell r="R12" t="str">
            <v>-</v>
          </cell>
          <cell r="S12" t="str">
            <v>-</v>
          </cell>
          <cell r="T12">
            <v>2.0999999999999999E-3</v>
          </cell>
          <cell r="U12" t="str">
            <v>&lt;0,0002</v>
          </cell>
          <cell r="V12" t="str">
            <v>відс.</v>
          </cell>
        </row>
        <row r="14">
          <cell r="A14" t="str">
            <v>11.01.16р.</v>
          </cell>
          <cell r="B14">
            <v>91.021000000000001</v>
          </cell>
          <cell r="C14">
            <v>4.3869999999999996</v>
          </cell>
          <cell r="D14">
            <v>0.94099999999999995</v>
          </cell>
          <cell r="E14">
            <v>0.11600000000000001</v>
          </cell>
          <cell r="F14">
            <v>0.161</v>
          </cell>
          <cell r="G14">
            <v>6.0000000000000001E-3</v>
          </cell>
          <cell r="H14">
            <v>4.1000000000000002E-2</v>
          </cell>
          <cell r="I14">
            <v>3.1E-2</v>
          </cell>
          <cell r="J14">
            <v>4.7E-2</v>
          </cell>
          <cell r="K14">
            <v>8.9999999999999993E-3</v>
          </cell>
          <cell r="L14">
            <v>1.3620000000000001</v>
          </cell>
          <cell r="M14">
            <v>1.8779999999999999</v>
          </cell>
          <cell r="N14">
            <v>0.74199999999999999</v>
          </cell>
          <cell r="O14">
            <v>34.340000000000003</v>
          </cell>
          <cell r="P14">
            <v>38.049999999999997</v>
          </cell>
          <cell r="Q14">
            <v>48.48</v>
          </cell>
          <cell r="R14" t="str">
            <v>-</v>
          </cell>
          <cell r="S14" t="str">
            <v>-</v>
          </cell>
        </row>
        <row r="16">
          <cell r="A16" t="str">
            <v>18.01.16р.</v>
          </cell>
          <cell r="B16">
            <v>91.120999999999995</v>
          </cell>
          <cell r="C16">
            <v>4.351</v>
          </cell>
          <cell r="D16">
            <v>0.93600000000000005</v>
          </cell>
          <cell r="E16">
            <v>0.114</v>
          </cell>
          <cell r="F16">
            <v>0.156</v>
          </cell>
          <cell r="G16">
            <v>6.0000000000000001E-3</v>
          </cell>
          <cell r="H16">
            <v>3.5999999999999997E-2</v>
          </cell>
          <cell r="I16">
            <v>2.7E-2</v>
          </cell>
          <cell r="J16">
            <v>3.1E-2</v>
          </cell>
          <cell r="K16">
            <v>8.9999999999999993E-3</v>
          </cell>
          <cell r="L16">
            <v>1.4039999999999999</v>
          </cell>
          <cell r="M16">
            <v>1.8089999999999999</v>
          </cell>
          <cell r="N16">
            <v>0.74</v>
          </cell>
          <cell r="O16">
            <v>34.299999999999997</v>
          </cell>
          <cell r="P16">
            <v>38</v>
          </cell>
          <cell r="Q16">
            <v>48.48</v>
          </cell>
          <cell r="R16" t="str">
            <v>-</v>
          </cell>
          <cell r="S16" t="str">
            <v>-</v>
          </cell>
        </row>
        <row r="18">
          <cell r="A18" t="str">
            <v>25.01.16р.</v>
          </cell>
          <cell r="B18">
            <v>79.617000000000004</v>
          </cell>
          <cell r="C18">
            <v>10.852</v>
          </cell>
          <cell r="D18">
            <v>1.5469999999999999</v>
          </cell>
          <cell r="E18">
            <v>0.112</v>
          </cell>
          <cell r="F18">
            <v>0.28299999999999997</v>
          </cell>
          <cell r="G18">
            <v>0</v>
          </cell>
          <cell r="H18">
            <v>0.16600000000000001</v>
          </cell>
          <cell r="I18">
            <v>0.16600000000000001</v>
          </cell>
          <cell r="J18">
            <v>6.6000000000000003E-2</v>
          </cell>
          <cell r="K18">
            <v>1.7000000000000001E-2</v>
          </cell>
          <cell r="L18">
            <v>4.0599999999999996</v>
          </cell>
          <cell r="M18">
            <v>3.1139999999999999</v>
          </cell>
          <cell r="N18">
            <v>0.82299999999999995</v>
          </cell>
          <cell r="O18">
            <v>35.409999999999997</v>
          </cell>
          <cell r="P18">
            <v>39.14</v>
          </cell>
          <cell r="Q18">
            <v>47.34</v>
          </cell>
          <cell r="R18">
            <v>-9.6</v>
          </cell>
          <cell r="S18">
            <v>-6.7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tabSelected="1" zoomScaleNormal="100" workbookViewId="0">
      <selection activeCell="A12" sqref="A12:A13"/>
    </sheetView>
  </sheetViews>
  <sheetFormatPr defaultRowHeight="15" x14ac:dyDescent="0.25"/>
  <cols>
    <col min="1" max="1" width="8.28515625" customWidth="1"/>
    <col min="2" max="17" width="6.28515625" customWidth="1"/>
    <col min="18" max="19" width="5.42578125" customWidth="1"/>
    <col min="20" max="20" width="6.28515625" customWidth="1"/>
    <col min="21" max="21" width="7.5703125" customWidth="1"/>
    <col min="22" max="22" width="5.42578125" customWidth="1"/>
  </cols>
  <sheetData>
    <row r="1" spans="1:24" ht="18.75" x14ac:dyDescent="0.3">
      <c r="A1" s="42" t="s">
        <v>17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24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4" ht="18.75" customHeight="1" x14ac:dyDescent="0.25">
      <c r="A3" s="43" t="s">
        <v>12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</row>
    <row r="4" spans="1:24" ht="6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24" ht="15.75" x14ac:dyDescent="0.25">
      <c r="A5" s="44" t="s">
        <v>14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</row>
    <row r="6" spans="1:24" ht="6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4" ht="15.75" x14ac:dyDescent="0.25">
      <c r="A7" s="45" t="str">
        <f>[1]Лист1!$A$7:$V$7</f>
        <v xml:space="preserve"> з 1.01.2016 р. по 31.01.2016 р.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</row>
    <row r="8" spans="1:24" ht="6" customHeight="1" thickBot="1" x14ac:dyDescent="0.3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</row>
    <row r="9" spans="1:24" ht="27" customHeight="1" x14ac:dyDescent="0.25">
      <c r="A9" s="57" t="s">
        <v>0</v>
      </c>
      <c r="B9" s="53" t="s">
        <v>18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46" t="s">
        <v>19</v>
      </c>
      <c r="O9" s="46" t="s">
        <v>20</v>
      </c>
      <c r="P9" s="46" t="s">
        <v>21</v>
      </c>
      <c r="Q9" s="46" t="s">
        <v>22</v>
      </c>
      <c r="R9" s="46" t="s">
        <v>23</v>
      </c>
      <c r="S9" s="46" t="s">
        <v>24</v>
      </c>
      <c r="T9" s="46" t="s">
        <v>25</v>
      </c>
      <c r="U9" s="46" t="s">
        <v>15</v>
      </c>
      <c r="V9" s="49" t="s">
        <v>26</v>
      </c>
      <c r="W9" s="2"/>
      <c r="X9" s="2"/>
    </row>
    <row r="10" spans="1:24" ht="107.25" customHeight="1" x14ac:dyDescent="0.25">
      <c r="A10" s="58"/>
      <c r="B10" s="47" t="s">
        <v>1</v>
      </c>
      <c r="C10" s="47" t="s">
        <v>2</v>
      </c>
      <c r="D10" s="47" t="s">
        <v>3</v>
      </c>
      <c r="E10" s="47" t="s">
        <v>4</v>
      </c>
      <c r="F10" s="47" t="s">
        <v>5</v>
      </c>
      <c r="G10" s="47" t="s">
        <v>27</v>
      </c>
      <c r="H10" s="47" t="s">
        <v>28</v>
      </c>
      <c r="I10" s="47" t="s">
        <v>29</v>
      </c>
      <c r="J10" s="47" t="s">
        <v>6</v>
      </c>
      <c r="K10" s="47" t="s">
        <v>8</v>
      </c>
      <c r="L10" s="47" t="s">
        <v>7</v>
      </c>
      <c r="M10" s="47" t="s">
        <v>30</v>
      </c>
      <c r="N10" s="47"/>
      <c r="O10" s="47"/>
      <c r="P10" s="47"/>
      <c r="Q10" s="47"/>
      <c r="R10" s="47"/>
      <c r="S10" s="47"/>
      <c r="T10" s="47"/>
      <c r="U10" s="47"/>
      <c r="V10" s="50"/>
      <c r="W10" s="2"/>
      <c r="X10" s="2"/>
    </row>
    <row r="11" spans="1:24" ht="40.5" customHeight="1" thickBot="1" x14ac:dyDescent="0.3">
      <c r="A11" s="5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52" t="s">
        <v>16</v>
      </c>
      <c r="O11" s="52"/>
      <c r="P11" s="52"/>
      <c r="Q11" s="52"/>
      <c r="R11" s="48"/>
      <c r="S11" s="48"/>
      <c r="T11" s="48"/>
      <c r="U11" s="48"/>
      <c r="V11" s="51"/>
      <c r="W11" s="2"/>
      <c r="X11" s="2"/>
    </row>
    <row r="12" spans="1:24" ht="15" customHeight="1" x14ac:dyDescent="0.25">
      <c r="A12" s="59" t="str">
        <f>[2]Лист1!$A$12</f>
        <v>04.01.16р.</v>
      </c>
      <c r="B12" s="41">
        <f>[2]Лист1!$B$12</f>
        <v>91.313000000000002</v>
      </c>
      <c r="C12" s="41">
        <f>[2]Лист1!$C$12</f>
        <v>4.2770000000000001</v>
      </c>
      <c r="D12" s="41">
        <f>[2]Лист1!$D$12</f>
        <v>0.93899999999999995</v>
      </c>
      <c r="E12" s="41">
        <f>[2]Лист1!$E$12</f>
        <v>0.11600000000000001</v>
      </c>
      <c r="F12" s="41">
        <f>[2]Лист1!$F$12</f>
        <v>0.16</v>
      </c>
      <c r="G12" s="41">
        <f>[2]Лист1!$G$12</f>
        <v>6.0000000000000001E-3</v>
      </c>
      <c r="H12" s="41">
        <f>[2]Лист1!$H$12</f>
        <v>3.9E-2</v>
      </c>
      <c r="I12" s="41">
        <f>[2]Лист1!$I$12</f>
        <v>3.1E-2</v>
      </c>
      <c r="J12" s="41">
        <f>[2]Лист1!$J$12</f>
        <v>0.04</v>
      </c>
      <c r="K12" s="41">
        <f>[2]Лист1!$K$12</f>
        <v>1.0999999999999999E-2</v>
      </c>
      <c r="L12" s="41">
        <f>[2]Лист1!$L$12</f>
        <v>1.2809999999999999</v>
      </c>
      <c r="M12" s="41">
        <f>[2]Лист1!$M$12</f>
        <v>1.7869999999999999</v>
      </c>
      <c r="N12" s="40">
        <f>[2]Лист1!$N$12</f>
        <v>0.73899999999999999</v>
      </c>
      <c r="O12" s="12">
        <f>[2]Лист1!$O$12</f>
        <v>34.35</v>
      </c>
      <c r="P12" s="12">
        <f>[2]Лист1!$P$12</f>
        <v>38.06</v>
      </c>
      <c r="Q12" s="12">
        <f>[2]Лист1!$Q$12</f>
        <v>48.58</v>
      </c>
      <c r="R12" s="35" t="str">
        <f>[2]Лист1!$R$12</f>
        <v>-</v>
      </c>
      <c r="S12" s="35" t="str">
        <f>[2]Лист1!$S$12</f>
        <v>-</v>
      </c>
      <c r="T12" s="24">
        <f>[2]Лист1!$T$12</f>
        <v>2.0999999999999999E-3</v>
      </c>
      <c r="U12" s="27" t="str">
        <f>[2]Лист1!$U$12</f>
        <v>&lt;0,0002</v>
      </c>
      <c r="V12" s="30" t="str">
        <f>[2]Лист1!$V$12</f>
        <v>відс.</v>
      </c>
      <c r="W12" s="2"/>
      <c r="X12" s="2"/>
    </row>
    <row r="13" spans="1:24" ht="15" customHeight="1" x14ac:dyDescent="0.25">
      <c r="A13" s="38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6"/>
      <c r="O13" s="13">
        <f>O12/3.6</f>
        <v>9.5416666666666661</v>
      </c>
      <c r="P13" s="13">
        <f>P12/3.6</f>
        <v>10.572222222222223</v>
      </c>
      <c r="Q13" s="13">
        <f>Q12/3.6</f>
        <v>13.494444444444444</v>
      </c>
      <c r="R13" s="22"/>
      <c r="S13" s="22"/>
      <c r="T13" s="25"/>
      <c r="U13" s="28"/>
      <c r="V13" s="31"/>
      <c r="W13" s="2"/>
      <c r="X13" s="2"/>
    </row>
    <row r="14" spans="1:24" ht="15" customHeight="1" x14ac:dyDescent="0.25">
      <c r="A14" s="38" t="str">
        <f>[2]Лист1!$A$14</f>
        <v>11.01.16р.</v>
      </c>
      <c r="B14" s="33">
        <f>[2]Лист1!$B$14</f>
        <v>91.021000000000001</v>
      </c>
      <c r="C14" s="33">
        <f>[2]Лист1!$C$14</f>
        <v>4.3869999999999996</v>
      </c>
      <c r="D14" s="33">
        <f>[2]Лист1!$D$14</f>
        <v>0.94099999999999995</v>
      </c>
      <c r="E14" s="33">
        <f>[2]Лист1!$E$14</f>
        <v>0.11600000000000001</v>
      </c>
      <c r="F14" s="33">
        <f>[2]Лист1!$F$14</f>
        <v>0.161</v>
      </c>
      <c r="G14" s="33">
        <f>[2]Лист1!$G$14</f>
        <v>6.0000000000000001E-3</v>
      </c>
      <c r="H14" s="33">
        <f>[2]Лист1!$H$14</f>
        <v>4.1000000000000002E-2</v>
      </c>
      <c r="I14" s="33">
        <f>[2]Лист1!$I$14</f>
        <v>3.1E-2</v>
      </c>
      <c r="J14" s="33">
        <f>[2]Лист1!$J$14</f>
        <v>4.7E-2</v>
      </c>
      <c r="K14" s="33">
        <f>[2]Лист1!$K$14</f>
        <v>8.9999999999999993E-3</v>
      </c>
      <c r="L14" s="33">
        <f>[2]Лист1!$L$14</f>
        <v>1.3620000000000001</v>
      </c>
      <c r="M14" s="33">
        <f>[2]Лист1!$M$14</f>
        <v>1.8779999999999999</v>
      </c>
      <c r="N14" s="36">
        <f>[2]Лист1!$N$14</f>
        <v>0.74199999999999999</v>
      </c>
      <c r="O14" s="11">
        <f>[2]Лист1!$O$14</f>
        <v>34.340000000000003</v>
      </c>
      <c r="P14" s="11">
        <f>[2]Лист1!$P$14</f>
        <v>38.049999999999997</v>
      </c>
      <c r="Q14" s="11">
        <f>[2]Лист1!$Q$14</f>
        <v>48.48</v>
      </c>
      <c r="R14" s="22" t="str">
        <f>[2]Лист1!$R$14</f>
        <v>-</v>
      </c>
      <c r="S14" s="22" t="str">
        <f>[2]Лист1!$S$14</f>
        <v>-</v>
      </c>
      <c r="T14" s="25"/>
      <c r="U14" s="28"/>
      <c r="V14" s="31"/>
      <c r="W14" s="2"/>
      <c r="X14" s="2"/>
    </row>
    <row r="15" spans="1:24" ht="15" customHeight="1" x14ac:dyDescent="0.25">
      <c r="A15" s="38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6"/>
      <c r="O15" s="13">
        <f>O14/3.6</f>
        <v>9.5388888888888896</v>
      </c>
      <c r="P15" s="13">
        <f>P14/3.6</f>
        <v>10.569444444444443</v>
      </c>
      <c r="Q15" s="13">
        <f>Q14/3.6</f>
        <v>13.466666666666665</v>
      </c>
      <c r="R15" s="22"/>
      <c r="S15" s="22"/>
      <c r="T15" s="25"/>
      <c r="U15" s="28"/>
      <c r="V15" s="31"/>
      <c r="W15" s="2"/>
      <c r="X15" s="2"/>
    </row>
    <row r="16" spans="1:24" ht="15" customHeight="1" x14ac:dyDescent="0.25">
      <c r="A16" s="38" t="str">
        <f>[2]Лист1!$A$16</f>
        <v>18.01.16р.</v>
      </c>
      <c r="B16" s="33">
        <f>[2]Лист1!$B$16</f>
        <v>91.120999999999995</v>
      </c>
      <c r="C16" s="33">
        <f>[2]Лист1!$C$16</f>
        <v>4.351</v>
      </c>
      <c r="D16" s="33">
        <f>[2]Лист1!$D$16</f>
        <v>0.93600000000000005</v>
      </c>
      <c r="E16" s="33">
        <f>[2]Лист1!$E$16</f>
        <v>0.114</v>
      </c>
      <c r="F16" s="33">
        <f>[2]Лист1!$F$16</f>
        <v>0.156</v>
      </c>
      <c r="G16" s="33">
        <f>[2]Лист1!$G$16</f>
        <v>6.0000000000000001E-3</v>
      </c>
      <c r="H16" s="33">
        <f>[2]Лист1!$H$16</f>
        <v>3.5999999999999997E-2</v>
      </c>
      <c r="I16" s="33">
        <f>[2]Лист1!$I$16</f>
        <v>2.7E-2</v>
      </c>
      <c r="J16" s="33">
        <f>[2]Лист1!$J$16</f>
        <v>3.1E-2</v>
      </c>
      <c r="K16" s="33">
        <f>[2]Лист1!$K$16</f>
        <v>8.9999999999999993E-3</v>
      </c>
      <c r="L16" s="33">
        <f>[2]Лист1!$L$16</f>
        <v>1.4039999999999999</v>
      </c>
      <c r="M16" s="33">
        <f>[2]Лист1!$M$16</f>
        <v>1.8089999999999999</v>
      </c>
      <c r="N16" s="36">
        <f>[2]Лист1!$N$16</f>
        <v>0.74</v>
      </c>
      <c r="O16" s="11">
        <f>[2]Лист1!$O$16</f>
        <v>34.299999999999997</v>
      </c>
      <c r="P16" s="11">
        <f>[2]Лист1!$P$16</f>
        <v>38</v>
      </c>
      <c r="Q16" s="11">
        <f>[2]Лист1!$Q$16</f>
        <v>48.48</v>
      </c>
      <c r="R16" s="22" t="str">
        <f>[2]Лист1!$R$16</f>
        <v>-</v>
      </c>
      <c r="S16" s="22" t="str">
        <f>[2]Лист1!$S$16</f>
        <v>-</v>
      </c>
      <c r="T16" s="25"/>
      <c r="U16" s="28"/>
      <c r="V16" s="31"/>
      <c r="W16" s="2"/>
      <c r="X16" s="2"/>
    </row>
    <row r="17" spans="1:24" ht="15" customHeight="1" x14ac:dyDescent="0.25">
      <c r="A17" s="38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6"/>
      <c r="O17" s="13">
        <f>O16/3.6</f>
        <v>9.5277777777777768</v>
      </c>
      <c r="P17" s="13">
        <f>P16/3.6</f>
        <v>10.555555555555555</v>
      </c>
      <c r="Q17" s="13">
        <f>Q16/3.6</f>
        <v>13.466666666666665</v>
      </c>
      <c r="R17" s="22"/>
      <c r="S17" s="22"/>
      <c r="T17" s="25"/>
      <c r="U17" s="28"/>
      <c r="V17" s="31"/>
      <c r="W17" s="2"/>
      <c r="X17" s="2"/>
    </row>
    <row r="18" spans="1:24" ht="15" customHeight="1" x14ac:dyDescent="0.25">
      <c r="A18" s="38" t="str">
        <f>[2]Лист1!$A$18</f>
        <v>25.01.16р.</v>
      </c>
      <c r="B18" s="33">
        <f>[2]Лист1!$B$18</f>
        <v>79.617000000000004</v>
      </c>
      <c r="C18" s="33">
        <f>[2]Лист1!$C$18</f>
        <v>10.852</v>
      </c>
      <c r="D18" s="33">
        <f>[2]Лист1!$D$18</f>
        <v>1.5469999999999999</v>
      </c>
      <c r="E18" s="33">
        <f>[2]Лист1!$E$18</f>
        <v>0.112</v>
      </c>
      <c r="F18" s="33">
        <f>[2]Лист1!$F$18</f>
        <v>0.28299999999999997</v>
      </c>
      <c r="G18" s="33">
        <f>[2]Лист1!$G$18</f>
        <v>0</v>
      </c>
      <c r="H18" s="33">
        <f>[2]Лист1!$H$18</f>
        <v>0.16600000000000001</v>
      </c>
      <c r="I18" s="33">
        <f>[2]Лист1!$I$18</f>
        <v>0.16600000000000001</v>
      </c>
      <c r="J18" s="33">
        <f>[2]Лист1!$J$18</f>
        <v>6.6000000000000003E-2</v>
      </c>
      <c r="K18" s="33">
        <f>[2]Лист1!$K$18</f>
        <v>1.7000000000000001E-2</v>
      </c>
      <c r="L18" s="33">
        <f>[2]Лист1!$L$18</f>
        <v>4.0599999999999996</v>
      </c>
      <c r="M18" s="33">
        <f>[2]Лист1!$M$18</f>
        <v>3.1139999999999999</v>
      </c>
      <c r="N18" s="36">
        <f>[2]Лист1!$N$18</f>
        <v>0.82299999999999995</v>
      </c>
      <c r="O18" s="11">
        <f>[2]Лист1!$O$18</f>
        <v>35.409999999999997</v>
      </c>
      <c r="P18" s="11">
        <f>[2]Лист1!$P$18</f>
        <v>39.14</v>
      </c>
      <c r="Q18" s="11">
        <f>[2]Лист1!$Q$18</f>
        <v>47.34</v>
      </c>
      <c r="R18" s="22">
        <f>[2]Лист1!$R$18</f>
        <v>-9.6</v>
      </c>
      <c r="S18" s="22">
        <f>[2]Лист1!$S$18</f>
        <v>-6.7</v>
      </c>
      <c r="T18" s="25"/>
      <c r="U18" s="28"/>
      <c r="V18" s="31"/>
      <c r="W18" s="2"/>
      <c r="X18" s="2"/>
    </row>
    <row r="19" spans="1:24" ht="17.25" customHeight="1" thickBot="1" x14ac:dyDescent="0.3">
      <c r="A19" s="39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7"/>
      <c r="O19" s="14">
        <f>O18/3.6</f>
        <v>9.8361111111111104</v>
      </c>
      <c r="P19" s="14">
        <f>P18/3.6</f>
        <v>10.872222222222222</v>
      </c>
      <c r="Q19" s="14">
        <f>Q18/3.6</f>
        <v>13.15</v>
      </c>
      <c r="R19" s="23"/>
      <c r="S19" s="23"/>
      <c r="T19" s="26"/>
      <c r="U19" s="29"/>
      <c r="V19" s="32"/>
    </row>
    <row r="20" spans="1:24" ht="17.25" customHeight="1" x14ac:dyDescent="0.25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/>
      <c r="O20" s="18"/>
      <c r="P20" s="18"/>
      <c r="Q20" s="18"/>
      <c r="R20" s="19"/>
      <c r="S20" s="19"/>
      <c r="T20" s="17"/>
      <c r="U20" s="20"/>
      <c r="V20" s="20"/>
    </row>
    <row r="21" spans="1:24" ht="16.5" customHeight="1" x14ac:dyDescent="0.25">
      <c r="A21" s="55" t="s">
        <v>9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</row>
    <row r="22" spans="1:24" ht="11.25" customHeight="1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 t="s">
        <v>31</v>
      </c>
      <c r="L22" s="21"/>
      <c r="M22" s="21"/>
      <c r="N22" s="21"/>
      <c r="O22" s="21"/>
      <c r="P22" s="21"/>
      <c r="Q22" s="21"/>
      <c r="R22" s="21"/>
    </row>
    <row r="23" spans="1:24" ht="16.5" customHeight="1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24" ht="10.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L24" s="5"/>
      <c r="M24" s="6" t="s">
        <v>10</v>
      </c>
      <c r="O24" s="8"/>
      <c r="P24" s="5"/>
      <c r="Q24" s="7" t="s">
        <v>11</v>
      </c>
      <c r="R24" s="5"/>
    </row>
    <row r="25" spans="1:24" ht="10.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9"/>
      <c r="N25" s="9"/>
      <c r="O25" s="8"/>
      <c r="P25" s="10"/>
      <c r="Q25" s="5"/>
      <c r="R25" s="5"/>
    </row>
    <row r="26" spans="1:24" x14ac:dyDescent="0.25">
      <c r="A26" s="55" t="s">
        <v>13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1:24" ht="10.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L27" s="5"/>
      <c r="M27" s="6" t="s">
        <v>10</v>
      </c>
      <c r="O27" s="5"/>
      <c r="P27" s="5"/>
      <c r="Q27" s="7" t="s">
        <v>11</v>
      </c>
      <c r="R27" s="5"/>
    </row>
    <row r="28" spans="1:24" ht="14.2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9"/>
      <c r="N28" s="9"/>
      <c r="O28" s="10"/>
      <c r="P28" s="5"/>
      <c r="Q28" s="5"/>
      <c r="R28" s="5"/>
    </row>
    <row r="32" spans="1:24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x14ac:dyDescent="0.2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</row>
  </sheetData>
  <mergeCells count="99">
    <mergeCell ref="A12:A13"/>
    <mergeCell ref="B12:B13"/>
    <mergeCell ref="C12:C13"/>
    <mergeCell ref="D12:D13"/>
    <mergeCell ref="E12:E13"/>
    <mergeCell ref="A35:S35"/>
    <mergeCell ref="A26:R26"/>
    <mergeCell ref="A8:R8"/>
    <mergeCell ref="A9:A11"/>
    <mergeCell ref="N9:N10"/>
    <mergeCell ref="O9:O10"/>
    <mergeCell ref="R9:R11"/>
    <mergeCell ref="A21:R21"/>
    <mergeCell ref="C10:C11"/>
    <mergeCell ref="D10:D11"/>
    <mergeCell ref="E10:E11"/>
    <mergeCell ref="F10:F11"/>
    <mergeCell ref="G10:G11"/>
    <mergeCell ref="H10:H11"/>
    <mergeCell ref="I10:I11"/>
    <mergeCell ref="J10:J11"/>
    <mergeCell ref="A1:V1"/>
    <mergeCell ref="A3:V3"/>
    <mergeCell ref="A5:V5"/>
    <mergeCell ref="A7:V7"/>
    <mergeCell ref="T9:T11"/>
    <mergeCell ref="U9:U11"/>
    <mergeCell ref="V9:V11"/>
    <mergeCell ref="L10:L11"/>
    <mergeCell ref="M10:M11"/>
    <mergeCell ref="N11:Q11"/>
    <mergeCell ref="B9:M9"/>
    <mergeCell ref="P9:P10"/>
    <mergeCell ref="Q9:Q10"/>
    <mergeCell ref="S9:S11"/>
    <mergeCell ref="B10:B11"/>
    <mergeCell ref="K10:K11"/>
    <mergeCell ref="F12:F13"/>
    <mergeCell ref="G12:G13"/>
    <mergeCell ref="I12:I13"/>
    <mergeCell ref="H12:H13"/>
    <mergeCell ref="J12:J13"/>
    <mergeCell ref="N12:N13"/>
    <mergeCell ref="N14:N15"/>
    <mergeCell ref="M14:M15"/>
    <mergeCell ref="L14:L15"/>
    <mergeCell ref="K14:K15"/>
    <mergeCell ref="K12:K13"/>
    <mergeCell ref="L12:L13"/>
    <mergeCell ref="M12:M13"/>
    <mergeCell ref="A18:A19"/>
    <mergeCell ref="L16:L17"/>
    <mergeCell ref="M16:M17"/>
    <mergeCell ref="N16:N17"/>
    <mergeCell ref="E14:E15"/>
    <mergeCell ref="D14:D15"/>
    <mergeCell ref="C14:C15"/>
    <mergeCell ref="B14:B15"/>
    <mergeCell ref="A14:A15"/>
    <mergeCell ref="J14:J15"/>
    <mergeCell ref="I14:I15"/>
    <mergeCell ref="H14:H15"/>
    <mergeCell ref="G14:G15"/>
    <mergeCell ref="F14:F15"/>
    <mergeCell ref="A16:A17"/>
    <mergeCell ref="B16:B17"/>
    <mergeCell ref="C16:C17"/>
    <mergeCell ref="D16:D17"/>
    <mergeCell ref="F16:F17"/>
    <mergeCell ref="E16:E17"/>
    <mergeCell ref="G16:G17"/>
    <mergeCell ref="H16:H17"/>
    <mergeCell ref="I16:I17"/>
    <mergeCell ref="J16:J17"/>
    <mergeCell ref="K16:K17"/>
    <mergeCell ref="R12:R13"/>
    <mergeCell ref="S12:S13"/>
    <mergeCell ref="S16:S17"/>
    <mergeCell ref="R14:R15"/>
    <mergeCell ref="R16:R17"/>
    <mergeCell ref="B18:B19"/>
    <mergeCell ref="K18:K19"/>
    <mergeCell ref="J18:J19"/>
    <mergeCell ref="I18:I19"/>
    <mergeCell ref="H18:H19"/>
    <mergeCell ref="G18:G19"/>
    <mergeCell ref="R18:R19"/>
    <mergeCell ref="F18:F19"/>
    <mergeCell ref="E18:E19"/>
    <mergeCell ref="D18:D19"/>
    <mergeCell ref="C18:C19"/>
    <mergeCell ref="N18:N19"/>
    <mergeCell ref="M18:M19"/>
    <mergeCell ref="L18:L19"/>
    <mergeCell ref="S18:S19"/>
    <mergeCell ref="S14:S15"/>
    <mergeCell ref="T12:T19"/>
    <mergeCell ref="U12:U19"/>
    <mergeCell ref="V12:V19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2016-02-05T08:48:13Z</dcterms:modified>
</cp:coreProperties>
</file>