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355" yWindow="360" windowWidth="9645" windowHeight="11925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45621"/>
</workbook>
</file>

<file path=xl/calcChain.xml><?xml version="1.0" encoding="utf-8"?>
<calcChain xmlns="http://schemas.openxmlformats.org/spreadsheetml/2006/main">
  <c r="Q18" i="1" l="1"/>
  <c r="P18" i="1"/>
  <c r="O18" i="1"/>
  <c r="Q16" i="1"/>
  <c r="P16" i="1"/>
  <c r="O16" i="1"/>
  <c r="Q19" i="1" l="1"/>
  <c r="P19" i="1"/>
  <c r="O19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16" i="1" l="1"/>
  <c r="N16" i="1"/>
  <c r="M16" i="1"/>
  <c r="L16" i="1"/>
  <c r="K16" i="1"/>
  <c r="J16" i="1"/>
  <c r="I16" i="1"/>
  <c r="H16" i="1"/>
  <c r="G16" i="1"/>
  <c r="F16" i="1"/>
  <c r="E16" i="1"/>
  <c r="D16" i="1"/>
  <c r="C16" i="1"/>
  <c r="Q14" i="1"/>
  <c r="Q15" i="1" s="1"/>
  <c r="P14" i="1"/>
  <c r="P15" i="1" s="1"/>
  <c r="O14" i="1"/>
  <c r="O15" i="1" s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P21" i="1" l="1"/>
  <c r="Q21" i="1"/>
  <c r="P17" i="1"/>
  <c r="Q17" i="1"/>
  <c r="O21" i="1"/>
  <c r="O17" i="1"/>
  <c r="P13" i="1"/>
  <c r="Q13" i="1"/>
  <c r="O13" i="1"/>
</calcChain>
</file>

<file path=xl/sharedStrings.xml><?xml version="1.0" encoding="utf-8"?>
<sst xmlns="http://schemas.openxmlformats.org/spreadsheetml/2006/main" count="43" uniqueCount="39">
  <si>
    <t>Число місяця</t>
  </si>
  <si>
    <t>метан</t>
  </si>
  <si>
    <t>етан</t>
  </si>
  <si>
    <t>пропан</t>
  </si>
  <si>
    <t>ізо-бутан</t>
  </si>
  <si>
    <t>н-бутан</t>
  </si>
  <si>
    <t>гексани та вищі</t>
  </si>
  <si>
    <t>азот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</si>
  <si>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</si>
  <si>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</si>
  <si>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</si>
  <si>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</si>
  <si>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Безсали </t>
    </r>
    <r>
      <rPr>
        <sz val="12"/>
        <color theme="1"/>
        <rFont val="Calibri"/>
        <family val="2"/>
        <charset val="204"/>
        <scheme val="minor"/>
      </rPr>
      <t>( ГРС Ісківці )</t>
    </r>
    <r>
      <rPr>
        <sz val="12"/>
        <color theme="1"/>
        <rFont val="Calibri"/>
        <family val="2"/>
        <scheme val="minor"/>
      </rPr>
      <t xml:space="preserve">   </t>
    </r>
  </si>
  <si>
    <t xml:space="preserve">        Завідувач ВХАЛ Лубенського ПМ Лубенського ЛВУМГ  Федченко Л.Д.        _______________________         __________________</t>
  </si>
  <si>
    <t>по газопроводу  Єлець-Курськ-Київ (ЄКК) за період</t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</si>
  <si>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</si>
  <si>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</si>
  <si>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</si>
  <si>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r>
      <t>Масова концентрація сірководню,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</si>
  <si>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нео-пентан</t>
  </si>
  <si>
    <t>ізо-пентан</t>
  </si>
  <si>
    <t>н-пентан</t>
  </si>
  <si>
    <t>Діоксид вуглецю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</si>
  <si>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</si>
  <si>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Точка роси вологи (Р=3,92МПа),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</si>
  <si>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 xml:space="preserve">Температура точки роси вуглеводнів ,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</si>
  <si>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</si>
  <si>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МДж/м</t>
    </r>
    <r>
      <rPr>
        <vertAlign val="superscript"/>
        <sz val="10"/>
        <color theme="1"/>
        <rFont val="Calibri"/>
        <family val="2"/>
        <charset val="204"/>
        <scheme val="minor"/>
      </rPr>
      <t xml:space="preserve">3 </t>
    </r>
    <r>
      <rPr>
        <sz val="10"/>
        <color theme="1"/>
        <rFont val="Calibri"/>
        <family val="2"/>
        <charset val="204"/>
        <scheme val="minor"/>
      </rPr>
      <t>(кВт</t>
    </r>
    <r>
      <rPr>
        <sz val="10"/>
        <color theme="1"/>
        <rFont val="Calibri"/>
        <family val="2"/>
        <charset val="204"/>
      </rPr>
      <t>·год/м</t>
    </r>
    <r>
      <rPr>
        <vertAlign val="superscript"/>
        <sz val="10"/>
        <color theme="1"/>
        <rFont val="Calibri"/>
        <family val="2"/>
        <charset val="204"/>
      </rPr>
      <t>3</t>
    </r>
    <r>
      <rPr>
        <sz val="10"/>
        <color theme="1"/>
        <rFont val="Calibri"/>
        <family val="2"/>
        <charset val="204"/>
      </rPr>
      <t>)</t>
    </r>
  </si>
  <si>
    <r>
      <t>Теплота  згоряння вища,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</si>
  <si>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r>
      <t>Число Воббе вище,                                            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 xml:space="preserve"> (кВт·год/м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  <r>
      <rPr>
        <sz val="10"/>
        <color theme="1"/>
        <rFont val="Calibri"/>
        <family val="2"/>
        <charset val="204"/>
        <scheme val="minor"/>
      </rPr>
      <t>)</t>
    </r>
  </si>
  <si>
    <t>відс.</t>
  </si>
  <si>
    <t xml:space="preserve">Компонентний склад, %  мол.  </t>
  </si>
  <si>
    <t xml:space="preserve"> з 1.01.2016 р. по 31.01.2016 р.</t>
  </si>
  <si>
    <t>04.01.16р.</t>
  </si>
  <si>
    <t>11.01.16р.</t>
  </si>
  <si>
    <t>18.01.16р.</t>
  </si>
  <si>
    <t>25.01.16р.</t>
  </si>
  <si>
    <t>м.п.</t>
  </si>
  <si>
    <t>21.01.16р.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</si>
</sst>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13" fillId="0" borderId="4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166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165" fontId="13" fillId="0" borderId="14" xfId="0" applyNumberFormat="1" applyFont="1" applyBorder="1" applyAlignment="1">
      <alignment horizontal="center" vertical="center" wrapText="1"/>
    </xf>
    <xf numFmtId="165" fontId="13" fillId="0" borderId="11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0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65" fontId="13" fillId="0" borderId="13" xfId="0" applyNumberFormat="1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6" fontId="13" fillId="0" borderId="14" xfId="0" applyNumberFormat="1" applyFont="1" applyBorder="1" applyAlignment="1">
      <alignment horizontal="center" vertical="center" wrapText="1"/>
    </xf>
    <xf numFmtId="166" fontId="13" fillId="0" borderId="16" xfId="0" applyNumberFormat="1" applyFont="1" applyBorder="1" applyAlignment="1">
      <alignment horizontal="center" vertical="center" wrapText="1"/>
    </xf>
    <xf numFmtId="166" fontId="13" fillId="0" borderId="18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88.421999999999997</v>
          </cell>
          <cell r="C288">
            <v>5.8620000000000001</v>
          </cell>
          <cell r="D288">
            <v>1.6870000000000001</v>
          </cell>
          <cell r="E288">
            <v>0.24299999999999999</v>
          </cell>
          <cell r="F288">
            <v>0.154</v>
          </cell>
          <cell r="G288">
            <v>3.4000000000000002E-2</v>
          </cell>
          <cell r="H288">
            <v>4.2000000000000003E-2</v>
          </cell>
          <cell r="I288">
            <v>8.0000000000000002E-3</v>
          </cell>
          <cell r="J288">
            <v>2.5000000000000001E-2</v>
          </cell>
          <cell r="K288">
            <v>1.2729999999999999</v>
          </cell>
          <cell r="L288">
            <v>2.246</v>
          </cell>
          <cell r="M288">
            <v>4.0000000000000001E-3</v>
          </cell>
        </row>
        <row r="292">
          <cell r="M292">
            <v>0.76500000000000001</v>
          </cell>
        </row>
        <row r="293">
          <cell r="M293">
            <v>35.119999999999997</v>
          </cell>
        </row>
        <row r="294">
          <cell r="M294">
            <v>38.869999999999997</v>
          </cell>
        </row>
        <row r="296">
          <cell r="M296">
            <v>48.78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87.852000000000004</v>
          </cell>
          <cell r="C288">
            <v>6.12</v>
          </cell>
          <cell r="D288">
            <v>1.716</v>
          </cell>
          <cell r="E288">
            <v>0.248</v>
          </cell>
          <cell r="F288">
            <v>0.153</v>
          </cell>
          <cell r="G288">
            <v>3.6999999999999998E-2</v>
          </cell>
          <cell r="H288">
            <v>4.3999999999999997E-2</v>
          </cell>
          <cell r="I288">
            <v>8.9999999999999993E-3</v>
          </cell>
          <cell r="J288">
            <v>3.3000000000000002E-2</v>
          </cell>
          <cell r="K288">
            <v>1.38</v>
          </cell>
          <cell r="L288">
            <v>2.4039999999999999</v>
          </cell>
          <cell r="M288">
            <v>4.0000000000000001E-3</v>
          </cell>
        </row>
        <row r="292">
          <cell r="M292">
            <v>0.77</v>
          </cell>
        </row>
        <row r="293">
          <cell r="M293">
            <v>35.130000000000003</v>
          </cell>
        </row>
        <row r="294">
          <cell r="M294">
            <v>38.880000000000003</v>
          </cell>
        </row>
        <row r="296">
          <cell r="M296">
            <v>48.65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89.206999999999994</v>
          </cell>
          <cell r="C288">
            <v>5.4820000000000002</v>
          </cell>
          <cell r="D288">
            <v>1.534</v>
          </cell>
          <cell r="E288">
            <v>0.23100000000000001</v>
          </cell>
          <cell r="F288">
            <v>0.14899999999999999</v>
          </cell>
          <cell r="G288">
            <v>3.5999999999999997E-2</v>
          </cell>
          <cell r="H288">
            <v>4.2999999999999997E-2</v>
          </cell>
          <cell r="I288">
            <v>8.9999999999999993E-3</v>
          </cell>
          <cell r="J288">
            <v>1.4999999999999999E-2</v>
          </cell>
          <cell r="K288">
            <v>1.2190000000000001</v>
          </cell>
          <cell r="L288">
            <v>2.0720000000000001</v>
          </cell>
          <cell r="M288">
            <v>3.0000000000000001E-3</v>
          </cell>
        </row>
        <row r="292">
          <cell r="M292">
            <v>0.75800000000000001</v>
          </cell>
        </row>
        <row r="293">
          <cell r="M293">
            <v>34.99</v>
          </cell>
        </row>
        <row r="294">
          <cell r="M294">
            <v>38.74</v>
          </cell>
        </row>
        <row r="296">
          <cell r="M296">
            <v>48.84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Normal="100" workbookViewId="0">
      <selection activeCell="B12" sqref="B12:M13"/>
    </sheetView>
  </sheetViews>
  <sheetFormatPr defaultRowHeight="15" x14ac:dyDescent="0.25"/>
  <cols>
    <col min="1" max="1" width="8.28515625" customWidth="1"/>
    <col min="2" max="19" width="6.28515625" customWidth="1"/>
    <col min="20" max="22" width="5.7109375" customWidth="1"/>
  </cols>
  <sheetData>
    <row r="1" spans="1:24" ht="18.75" x14ac:dyDescent="0.3">
      <c r="A1" s="27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</row>
    <row r="2" spans="1:24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4" ht="18.75" customHeight="1" x14ac:dyDescent="0.25">
      <c r="A3" s="28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</row>
    <row r="4" spans="1:24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4" ht="15.75" x14ac:dyDescent="0.25">
      <c r="A5" s="29" t="s">
        <v>14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4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5.75" x14ac:dyDescent="0.25">
      <c r="A7" s="30" t="s">
        <v>32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4" ht="6" customHeight="1" thickBot="1" x14ac:dyDescent="0.3">
      <c r="A8" s="4"/>
      <c r="B8" s="4"/>
      <c r="C8" s="4"/>
      <c r="D8" s="4"/>
      <c r="E8" s="4"/>
      <c r="F8" s="4"/>
      <c r="G8" s="11"/>
      <c r="H8" s="11"/>
      <c r="I8" s="4"/>
      <c r="J8" s="4"/>
      <c r="K8" s="4"/>
      <c r="L8" s="4"/>
      <c r="M8" s="4"/>
      <c r="N8" s="4"/>
      <c r="O8" s="4"/>
      <c r="P8" s="10"/>
      <c r="Q8" s="4"/>
      <c r="R8" s="11"/>
      <c r="S8" s="11"/>
      <c r="T8" s="4"/>
      <c r="U8" s="4"/>
      <c r="V8" s="4"/>
    </row>
    <row r="9" spans="1:24" ht="27" customHeight="1" x14ac:dyDescent="0.25">
      <c r="A9" s="31" t="s">
        <v>0</v>
      </c>
      <c r="B9" s="49" t="s">
        <v>31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24" t="s">
        <v>23</v>
      </c>
      <c r="O9" s="24" t="s">
        <v>27</v>
      </c>
      <c r="P9" s="24" t="s">
        <v>28</v>
      </c>
      <c r="Q9" s="24" t="s">
        <v>29</v>
      </c>
      <c r="R9" s="24" t="s">
        <v>24</v>
      </c>
      <c r="S9" s="24" t="s">
        <v>25</v>
      </c>
      <c r="T9" s="24" t="s">
        <v>18</v>
      </c>
      <c r="U9" s="24" t="s">
        <v>15</v>
      </c>
      <c r="V9" s="34" t="s">
        <v>26</v>
      </c>
      <c r="W9" s="3"/>
      <c r="X9" s="3"/>
    </row>
    <row r="10" spans="1:24" ht="107.25" customHeight="1" x14ac:dyDescent="0.25">
      <c r="A10" s="32"/>
      <c r="B10" s="25" t="s">
        <v>1</v>
      </c>
      <c r="C10" s="25" t="s">
        <v>2</v>
      </c>
      <c r="D10" s="25" t="s">
        <v>3</v>
      </c>
      <c r="E10" s="25" t="s">
        <v>4</v>
      </c>
      <c r="F10" s="25" t="s">
        <v>5</v>
      </c>
      <c r="G10" s="25" t="s">
        <v>19</v>
      </c>
      <c r="H10" s="25" t="s">
        <v>20</v>
      </c>
      <c r="I10" s="25" t="s">
        <v>21</v>
      </c>
      <c r="J10" s="25" t="s">
        <v>6</v>
      </c>
      <c r="K10" s="25" t="s">
        <v>8</v>
      </c>
      <c r="L10" s="25" t="s">
        <v>7</v>
      </c>
      <c r="M10" s="25" t="s">
        <v>22</v>
      </c>
      <c r="N10" s="25"/>
      <c r="O10" s="25"/>
      <c r="P10" s="25"/>
      <c r="Q10" s="25"/>
      <c r="R10" s="25"/>
      <c r="S10" s="25"/>
      <c r="T10" s="25"/>
      <c r="U10" s="25"/>
      <c r="V10" s="35"/>
      <c r="W10" s="3"/>
      <c r="X10" s="3"/>
    </row>
    <row r="11" spans="1:24" ht="40.5" customHeight="1" thickBot="1" x14ac:dyDescent="0.3">
      <c r="A11" s="33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37" t="s">
        <v>16</v>
      </c>
      <c r="O11" s="37"/>
      <c r="P11" s="37"/>
      <c r="Q11" s="37"/>
      <c r="R11" s="26"/>
      <c r="S11" s="26"/>
      <c r="T11" s="26"/>
      <c r="U11" s="26"/>
      <c r="V11" s="36"/>
      <c r="W11" s="3"/>
      <c r="X11" s="3"/>
    </row>
    <row r="12" spans="1:24" ht="15" customHeight="1" x14ac:dyDescent="0.25">
      <c r="A12" s="44" t="s">
        <v>33</v>
      </c>
      <c r="B12" s="42">
        <v>88.972999999999999</v>
      </c>
      <c r="C12" s="42">
        <v>5.5309999999999997</v>
      </c>
      <c r="D12" s="42">
        <v>1.54</v>
      </c>
      <c r="E12" s="42">
        <v>0.14599999999999999</v>
      </c>
      <c r="F12" s="42">
        <v>0.22800000000000001</v>
      </c>
      <c r="G12" s="42">
        <v>0.01</v>
      </c>
      <c r="H12" s="42">
        <v>4.1000000000000002E-2</v>
      </c>
      <c r="I12" s="42">
        <v>3.3000000000000002E-2</v>
      </c>
      <c r="J12" s="42">
        <v>3.4000000000000002E-2</v>
      </c>
      <c r="K12" s="42">
        <v>7.0000000000000001E-3</v>
      </c>
      <c r="L12" s="42">
        <v>1.3149999999999999</v>
      </c>
      <c r="M12" s="42">
        <v>2.1419999999999999</v>
      </c>
      <c r="N12" s="42">
        <v>0.76</v>
      </c>
      <c r="O12" s="13">
        <v>34.96</v>
      </c>
      <c r="P12" s="13">
        <v>38.71</v>
      </c>
      <c r="Q12" s="13">
        <v>48.74</v>
      </c>
      <c r="R12" s="40">
        <v>-15.6</v>
      </c>
      <c r="S12" s="40">
        <v>-10.4</v>
      </c>
      <c r="T12" s="57" t="s">
        <v>30</v>
      </c>
      <c r="U12" s="60" t="s">
        <v>30</v>
      </c>
      <c r="V12" s="52" t="s">
        <v>30</v>
      </c>
      <c r="W12" s="3"/>
      <c r="X12" s="3"/>
    </row>
    <row r="13" spans="1:24" ht="15" customHeight="1" thickBot="1" x14ac:dyDescent="0.3">
      <c r="A13" s="45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18">
        <f>O12/3.6</f>
        <v>9.7111111111111104</v>
      </c>
      <c r="P13" s="18">
        <f t="shared" ref="P13:Q13" si="0">P12/3.6</f>
        <v>10.752777777777778</v>
      </c>
      <c r="Q13" s="18">
        <f t="shared" si="0"/>
        <v>13.53888888888889</v>
      </c>
      <c r="R13" s="41"/>
      <c r="S13" s="41"/>
      <c r="T13" s="58"/>
      <c r="U13" s="61"/>
      <c r="V13" s="53"/>
      <c r="W13" s="3"/>
      <c r="X13" s="3"/>
    </row>
    <row r="14" spans="1:24" ht="15" customHeight="1" x14ac:dyDescent="0.25">
      <c r="A14" s="47" t="s">
        <v>34</v>
      </c>
      <c r="B14" s="42">
        <f>[1]Лист1!$B$288</f>
        <v>88.421999999999997</v>
      </c>
      <c r="C14" s="42">
        <f>[1]Лист1!$C$288</f>
        <v>5.8620000000000001</v>
      </c>
      <c r="D14" s="42">
        <f>[1]Лист1!$D$288</f>
        <v>1.6870000000000001</v>
      </c>
      <c r="E14" s="42">
        <f>[1]Лист1!$F$288</f>
        <v>0.154</v>
      </c>
      <c r="F14" s="42">
        <f>[1]Лист1!$E$288</f>
        <v>0.24299999999999999</v>
      </c>
      <c r="G14" s="42">
        <f>[1]Лист1!$I$288</f>
        <v>8.0000000000000002E-3</v>
      </c>
      <c r="H14" s="42">
        <f>[1]Лист1!$H$288</f>
        <v>4.2000000000000003E-2</v>
      </c>
      <c r="I14" s="42">
        <f>[1]Лист1!$G$288</f>
        <v>3.4000000000000002E-2</v>
      </c>
      <c r="J14" s="42">
        <f>[1]Лист1!$J$288</f>
        <v>2.5000000000000001E-2</v>
      </c>
      <c r="K14" s="42">
        <f>[1]Лист1!$M$288</f>
        <v>4.0000000000000001E-3</v>
      </c>
      <c r="L14" s="42">
        <f>[1]Лист1!$K$288</f>
        <v>1.2729999999999999</v>
      </c>
      <c r="M14" s="42">
        <f>[1]Лист1!$L$288</f>
        <v>2.246</v>
      </c>
      <c r="N14" s="42">
        <f>[1]Лист1!$M$292</f>
        <v>0.76500000000000001</v>
      </c>
      <c r="O14" s="13">
        <f>[1]Лист1!$M$293</f>
        <v>35.119999999999997</v>
      </c>
      <c r="P14" s="13">
        <f>[1]Лист1!$M$294</f>
        <v>38.869999999999997</v>
      </c>
      <c r="Q14" s="13">
        <f>[1]Лист1!$M$296</f>
        <v>48.78</v>
      </c>
      <c r="R14" s="55">
        <v>-16.5</v>
      </c>
      <c r="S14" s="55">
        <v>-11.4</v>
      </c>
      <c r="T14" s="58"/>
      <c r="U14" s="61"/>
      <c r="V14" s="53"/>
      <c r="W14" s="3"/>
      <c r="X14" s="3"/>
    </row>
    <row r="15" spans="1:24" ht="15" customHeight="1" thickBot="1" x14ac:dyDescent="0.3">
      <c r="A15" s="48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18">
        <f>O14/3.6</f>
        <v>9.7555555555555546</v>
      </c>
      <c r="P15" s="18">
        <f t="shared" ref="P15:Q15" si="1">P14/3.6</f>
        <v>10.797222222222221</v>
      </c>
      <c r="Q15" s="18">
        <f t="shared" si="1"/>
        <v>13.55</v>
      </c>
      <c r="R15" s="41"/>
      <c r="S15" s="41"/>
      <c r="T15" s="58"/>
      <c r="U15" s="61"/>
      <c r="V15" s="53"/>
      <c r="W15" s="3"/>
      <c r="X15" s="3"/>
    </row>
    <row r="16" spans="1:24" ht="15" customHeight="1" x14ac:dyDescent="0.25">
      <c r="A16" s="47" t="s">
        <v>35</v>
      </c>
      <c r="B16" s="42">
        <f>[2]Лист1!$B$288</f>
        <v>87.852000000000004</v>
      </c>
      <c r="C16" s="42">
        <f>[2]Лист1!$C$288</f>
        <v>6.12</v>
      </c>
      <c r="D16" s="42">
        <f>[2]Лист1!$D$288</f>
        <v>1.716</v>
      </c>
      <c r="E16" s="42">
        <f>[2]Лист1!$F$288</f>
        <v>0.153</v>
      </c>
      <c r="F16" s="42">
        <f>[2]Лист1!$E$288</f>
        <v>0.248</v>
      </c>
      <c r="G16" s="42">
        <f>[2]Лист1!$I$288</f>
        <v>8.9999999999999993E-3</v>
      </c>
      <c r="H16" s="42">
        <f>[2]Лист1!$H$288</f>
        <v>4.3999999999999997E-2</v>
      </c>
      <c r="I16" s="42">
        <f>[2]Лист1!$G$288</f>
        <v>3.6999999999999998E-2</v>
      </c>
      <c r="J16" s="42">
        <f>[2]Лист1!$J$288</f>
        <v>3.3000000000000002E-2</v>
      </c>
      <c r="K16" s="42">
        <f>[2]Лист1!$M$288</f>
        <v>4.0000000000000001E-3</v>
      </c>
      <c r="L16" s="42">
        <f>[2]Лист1!$K$288</f>
        <v>1.38</v>
      </c>
      <c r="M16" s="42">
        <f>[2]Лист1!$L$288</f>
        <v>2.4039999999999999</v>
      </c>
      <c r="N16" s="42">
        <f>[2]Лист1!$M$292</f>
        <v>0.77</v>
      </c>
      <c r="O16" s="13">
        <f>[2]Лист1!$M$293</f>
        <v>35.130000000000003</v>
      </c>
      <c r="P16" s="13">
        <f>[2]Лист1!$M$294</f>
        <v>38.880000000000003</v>
      </c>
      <c r="Q16" s="13">
        <f>[2]Лист1!$M$296</f>
        <v>48.65</v>
      </c>
      <c r="R16" s="55">
        <v>-16.7</v>
      </c>
      <c r="S16" s="55">
        <v>-12.4</v>
      </c>
      <c r="T16" s="58"/>
      <c r="U16" s="61"/>
      <c r="V16" s="53"/>
      <c r="W16" s="3"/>
      <c r="X16" s="3"/>
    </row>
    <row r="17" spans="1:24" ht="15" customHeight="1" thickBot="1" x14ac:dyDescent="0.3">
      <c r="A17" s="48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8">
        <f>O16/3.6</f>
        <v>9.7583333333333346</v>
      </c>
      <c r="P17" s="18">
        <f t="shared" ref="P17:Q17" si="2">P16/3.6</f>
        <v>10.8</v>
      </c>
      <c r="Q17" s="18">
        <f t="shared" si="2"/>
        <v>13.513888888888888</v>
      </c>
      <c r="R17" s="41"/>
      <c r="S17" s="41"/>
      <c r="T17" s="58"/>
      <c r="U17" s="61"/>
      <c r="V17" s="53"/>
      <c r="W17" s="3"/>
      <c r="X17" s="3"/>
    </row>
    <row r="18" spans="1:24" ht="15" customHeight="1" x14ac:dyDescent="0.25">
      <c r="A18" s="50" t="s">
        <v>36</v>
      </c>
      <c r="B18" s="42">
        <f>[3]Лист1!$B$288</f>
        <v>89.206999999999994</v>
      </c>
      <c r="C18" s="42">
        <f>[3]Лист1!$C$288</f>
        <v>5.4820000000000002</v>
      </c>
      <c r="D18" s="42">
        <f>[3]Лист1!$D$288</f>
        <v>1.534</v>
      </c>
      <c r="E18" s="42">
        <f>[3]Лист1!$F$288</f>
        <v>0.14899999999999999</v>
      </c>
      <c r="F18" s="42">
        <f>[3]Лист1!$E$288</f>
        <v>0.23100000000000001</v>
      </c>
      <c r="G18" s="42">
        <f>[3]Лист1!$I$288</f>
        <v>8.9999999999999993E-3</v>
      </c>
      <c r="H18" s="42">
        <f>[3]Лист1!$H$288</f>
        <v>4.2999999999999997E-2</v>
      </c>
      <c r="I18" s="42">
        <f>[3]Лист1!$G$288</f>
        <v>3.5999999999999997E-2</v>
      </c>
      <c r="J18" s="42">
        <f>[3]Лист1!$J$288</f>
        <v>1.4999999999999999E-2</v>
      </c>
      <c r="K18" s="42">
        <f>[3]Лист1!$M$288</f>
        <v>3.0000000000000001E-3</v>
      </c>
      <c r="L18" s="42">
        <f>[3]Лист1!$K$288</f>
        <v>1.2190000000000001</v>
      </c>
      <c r="M18" s="42">
        <f>[3]Лист1!$L$288</f>
        <v>2.0720000000000001</v>
      </c>
      <c r="N18" s="42">
        <f>[3]Лист1!$M$292</f>
        <v>0.75800000000000001</v>
      </c>
      <c r="O18" s="13">
        <f>[3]Лист1!$M$293</f>
        <v>34.99</v>
      </c>
      <c r="P18" s="13">
        <f>[3]Лист1!$M$294</f>
        <v>38.74</v>
      </c>
      <c r="Q18" s="13">
        <f>[3]Лист1!$M$296</f>
        <v>48.84</v>
      </c>
      <c r="R18" s="55">
        <v>-17</v>
      </c>
      <c r="S18" s="55">
        <v>-11.2</v>
      </c>
      <c r="T18" s="58"/>
      <c r="U18" s="61"/>
      <c r="V18" s="53"/>
      <c r="W18" s="3"/>
      <c r="X18" s="3"/>
    </row>
    <row r="19" spans="1:24" ht="15" customHeight="1" thickBot="1" x14ac:dyDescent="0.3">
      <c r="A19" s="51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20">
        <f>O18/3.6</f>
        <v>9.719444444444445</v>
      </c>
      <c r="P19" s="20">
        <f t="shared" ref="P19:Q19" si="3">P18/3.6</f>
        <v>10.761111111111111</v>
      </c>
      <c r="Q19" s="20">
        <f t="shared" si="3"/>
        <v>13.566666666666666</v>
      </c>
      <c r="R19" s="56"/>
      <c r="S19" s="56"/>
      <c r="T19" s="58"/>
      <c r="U19" s="61"/>
      <c r="V19" s="53"/>
      <c r="W19" s="3"/>
      <c r="X19" s="3"/>
    </row>
    <row r="20" spans="1:24" ht="15" customHeight="1" x14ac:dyDescent="0.25">
      <c r="A20" s="50" t="s">
        <v>38</v>
      </c>
      <c r="B20" s="42">
        <v>88.405000000000001</v>
      </c>
      <c r="C20" s="42">
        <v>5.8220000000000001</v>
      </c>
      <c r="D20" s="42">
        <v>1.595</v>
      </c>
      <c r="E20" s="42">
        <v>0.15</v>
      </c>
      <c r="F20" s="42">
        <v>0.23599999999999999</v>
      </c>
      <c r="G20" s="42">
        <v>8.0000000000000002E-3</v>
      </c>
      <c r="H20" s="42">
        <v>4.3999999999999997E-2</v>
      </c>
      <c r="I20" s="42">
        <v>3.5999999999999997E-2</v>
      </c>
      <c r="J20" s="42">
        <v>3.4000000000000002E-2</v>
      </c>
      <c r="K20" s="42">
        <v>5.0000000000000001E-3</v>
      </c>
      <c r="L20" s="42">
        <v>1.413</v>
      </c>
      <c r="M20" s="42">
        <v>2.2519999999999998</v>
      </c>
      <c r="N20" s="42">
        <v>0.76500000000000001</v>
      </c>
      <c r="O20" s="12">
        <v>35.01</v>
      </c>
      <c r="P20" s="12">
        <v>38.76</v>
      </c>
      <c r="Q20" s="12">
        <v>48.66</v>
      </c>
      <c r="R20" s="55">
        <v>-19.100000000000001</v>
      </c>
      <c r="S20" s="55">
        <v>-15.7</v>
      </c>
      <c r="T20" s="58"/>
      <c r="U20" s="61"/>
      <c r="V20" s="53"/>
      <c r="W20" s="3"/>
      <c r="X20" s="3"/>
    </row>
    <row r="21" spans="1:24" ht="15" customHeight="1" thickBot="1" x14ac:dyDescent="0.3">
      <c r="A21" s="51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9">
        <f>O20/3.6</f>
        <v>9.7249999999999996</v>
      </c>
      <c r="P21" s="19">
        <f t="shared" ref="P21:Q21" si="4">P20/3.6</f>
        <v>10.766666666666666</v>
      </c>
      <c r="Q21" s="19">
        <f t="shared" si="4"/>
        <v>13.516666666666666</v>
      </c>
      <c r="R21" s="56"/>
      <c r="S21" s="56"/>
      <c r="T21" s="59"/>
      <c r="U21" s="62"/>
      <c r="V21" s="54"/>
      <c r="W21" s="3"/>
      <c r="X21" s="3"/>
    </row>
    <row r="22" spans="1:24" ht="15" customHeight="1" x14ac:dyDescent="0.25">
      <c r="A22" s="21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6"/>
      <c r="S22" s="16"/>
      <c r="T22" s="22"/>
      <c r="U22" s="23"/>
      <c r="V22" s="23"/>
      <c r="W22" s="3"/>
      <c r="X22" s="3"/>
    </row>
    <row r="23" spans="1:24" ht="15" customHeight="1" x14ac:dyDescent="0.2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6"/>
      <c r="S23" s="16"/>
      <c r="T23" s="17"/>
      <c r="U23" s="17"/>
      <c r="V23" s="17"/>
      <c r="W23" s="3"/>
      <c r="X23" s="3"/>
    </row>
    <row r="24" spans="1:24" ht="16.5" customHeight="1" x14ac:dyDescent="0.25">
      <c r="A24" s="38" t="s">
        <v>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4" ht="10.5" customHeight="1" x14ac:dyDescent="0.25">
      <c r="K25" t="s">
        <v>37</v>
      </c>
      <c r="M25" s="5" t="s">
        <v>10</v>
      </c>
      <c r="P25" s="6"/>
      <c r="Q25" s="6" t="s">
        <v>11</v>
      </c>
      <c r="R25" s="7"/>
      <c r="S25" s="7"/>
    </row>
    <row r="26" spans="1:24" ht="10.5" customHeight="1" x14ac:dyDescent="0.25">
      <c r="N26" s="8"/>
      <c r="O26" s="8"/>
      <c r="P26" s="8"/>
      <c r="Q26" s="7"/>
      <c r="R26" s="7"/>
      <c r="S26" s="7"/>
      <c r="T26" s="9"/>
    </row>
    <row r="28" spans="1:24" ht="10.5" customHeight="1" x14ac:dyDescent="0.25"/>
    <row r="29" spans="1:24" ht="14.25" customHeight="1" x14ac:dyDescent="0.25">
      <c r="A29" s="39" t="s">
        <v>13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</row>
    <row r="30" spans="1:24" x14ac:dyDescent="0.25">
      <c r="M30" s="5" t="s">
        <v>10</v>
      </c>
      <c r="P30" s="6"/>
      <c r="Q30" s="6" t="s">
        <v>11</v>
      </c>
    </row>
  </sheetData>
  <mergeCells count="113">
    <mergeCell ref="M18:M19"/>
    <mergeCell ref="N18:N19"/>
    <mergeCell ref="R18:R19"/>
    <mergeCell ref="S18:S19"/>
    <mergeCell ref="A18:A19"/>
    <mergeCell ref="B18:B19"/>
    <mergeCell ref="C18:C19"/>
    <mergeCell ref="D18:D19"/>
    <mergeCell ref="E18:E19"/>
    <mergeCell ref="I20:I21"/>
    <mergeCell ref="L16:L17"/>
    <mergeCell ref="F18:F19"/>
    <mergeCell ref="G18:G19"/>
    <mergeCell ref="H18:H19"/>
    <mergeCell ref="I18:I19"/>
    <mergeCell ref="J18:J19"/>
    <mergeCell ref="K18:K19"/>
    <mergeCell ref="L18:L19"/>
    <mergeCell ref="V12:V21"/>
    <mergeCell ref="R20:R21"/>
    <mergeCell ref="S20:S21"/>
    <mergeCell ref="R16:R17"/>
    <mergeCell ref="S16:S17"/>
    <mergeCell ref="T12:T21"/>
    <mergeCell ref="U12:U21"/>
    <mergeCell ref="S14:S15"/>
    <mergeCell ref="S12:S13"/>
    <mergeCell ref="R14:R15"/>
    <mergeCell ref="A20:A21"/>
    <mergeCell ref="B20:B21"/>
    <mergeCell ref="C20:C21"/>
    <mergeCell ref="D20:D21"/>
    <mergeCell ref="E20:E21"/>
    <mergeCell ref="N12:N13"/>
    <mergeCell ref="K10:K11"/>
    <mergeCell ref="D12:D13"/>
    <mergeCell ref="I16:I17"/>
    <mergeCell ref="J16:J17"/>
    <mergeCell ref="K16:K17"/>
    <mergeCell ref="F16:F17"/>
    <mergeCell ref="G16:G17"/>
    <mergeCell ref="H16:H17"/>
    <mergeCell ref="M16:M17"/>
    <mergeCell ref="N16:N17"/>
    <mergeCell ref="M14:M15"/>
    <mergeCell ref="N14:N15"/>
    <mergeCell ref="D16:D17"/>
    <mergeCell ref="E16:E17"/>
    <mergeCell ref="H10:H11"/>
    <mergeCell ref="F20:F21"/>
    <mergeCell ref="G20:G21"/>
    <mergeCell ref="H20:H21"/>
    <mergeCell ref="I14:I15"/>
    <mergeCell ref="J14:J15"/>
    <mergeCell ref="K14:K15"/>
    <mergeCell ref="L14:L15"/>
    <mergeCell ref="K12:K13"/>
    <mergeCell ref="L12:L13"/>
    <mergeCell ref="B9:M9"/>
    <mergeCell ref="G12:G13"/>
    <mergeCell ref="H12:H13"/>
    <mergeCell ref="I12:I13"/>
    <mergeCell ref="M12:M13"/>
    <mergeCell ref="E12:E13"/>
    <mergeCell ref="G10:G11"/>
    <mergeCell ref="A24:V24"/>
    <mergeCell ref="A29:V29"/>
    <mergeCell ref="R12:R13"/>
    <mergeCell ref="F12:F13"/>
    <mergeCell ref="J12:J13"/>
    <mergeCell ref="A12:A13"/>
    <mergeCell ref="B12:B13"/>
    <mergeCell ref="C12:C13"/>
    <mergeCell ref="J20:J21"/>
    <mergeCell ref="K20:K21"/>
    <mergeCell ref="L20:L21"/>
    <mergeCell ref="M20:M21"/>
    <mergeCell ref="N20:N21"/>
    <mergeCell ref="A16:A17"/>
    <mergeCell ref="B16:B17"/>
    <mergeCell ref="C16:C17"/>
    <mergeCell ref="A14:A15"/>
    <mergeCell ref="B14:B15"/>
    <mergeCell ref="C14:C15"/>
    <mergeCell ref="D14:D15"/>
    <mergeCell ref="E14:E15"/>
    <mergeCell ref="F14:F15"/>
    <mergeCell ref="G14:G15"/>
    <mergeCell ref="H14:H15"/>
    <mergeCell ref="R9:R11"/>
    <mergeCell ref="S9:S11"/>
    <mergeCell ref="L10:L11"/>
    <mergeCell ref="I10:I11"/>
    <mergeCell ref="J10:J11"/>
    <mergeCell ref="A1:V1"/>
    <mergeCell ref="A3:V3"/>
    <mergeCell ref="A5:V5"/>
    <mergeCell ref="A7:V7"/>
    <mergeCell ref="A9:A11"/>
    <mergeCell ref="V9:V11"/>
    <mergeCell ref="B10:B11"/>
    <mergeCell ref="C10:C11"/>
    <mergeCell ref="D10:D11"/>
    <mergeCell ref="E10:E11"/>
    <mergeCell ref="F10:F11"/>
    <mergeCell ref="T9:T11"/>
    <mergeCell ref="M10:M11"/>
    <mergeCell ref="N11:Q11"/>
    <mergeCell ref="N9:N10"/>
    <mergeCell ref="O9:O10"/>
    <mergeCell ref="U9:U11"/>
    <mergeCell ref="P9:P10"/>
    <mergeCell ref="Q9:Q10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2016-02-05T08:37:36Z</dcterms:modified>
</cp:coreProperties>
</file>