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70" yWindow="120" windowWidth="9540" windowHeight="1192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<sst xmlns="http://schemas.openxmlformats.org/spreadsheetml/2006/main" count="32" uniqueCount="30">
  <si>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</si>
  <si>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</si>
  <si>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</si>
  <si>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</si>
  <si>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</si>
  <si>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</si>
  <si>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</si>
  <si>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</si>
  <si>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</si>
  <si>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</si>
  <si>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</si>
  <si>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</si>
  <si>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</si>
  <si>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"Чернігівгаз"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>ГРС   Богдани</t>
    </r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</si>
  <si>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</si>
  <si>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</si>
  <si>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 Гнідинці-Шебелинка-Полтава-Київ (Гнідинці-ШПК) за період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</si>
  <si>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</si>
  <si>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</si>
  <si>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</si>
  <si>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</si>
  <si>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</si>
  <si>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</si>
  <si>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</si>
  <si>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</si>
  <si>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</si>
  <si>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t>відсутн.</t>
  </si>
  <si>
    <t>&lt; 0,0002</t>
  </si>
  <si>
    <t xml:space="preserve">                                          В.о.головного  інженера    Лубенського ЛВУМГ Гащанський В.А.     ______________________           ___________________</t>
  </si>
  <si>
    <t xml:space="preserve"> з 1.08.2015 р. по 31.08.2015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</si>
</sst>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63;&#1077;&#1088;&#1085;&#1080;&#1075;&#1086;&#1074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63;&#1077;&#1088;&#1085;&#1080;&#1075;&#1086;&#1074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63;&#1077;&#1088;&#1085;&#1080;&#1075;&#1086;&#1074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63;&#1077;&#1088;&#1085;&#1080;&#1075;&#1086;&#1074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3.08.2015 р.</v>
          </cell>
        </row>
        <row r="26">
          <cell r="B26">
            <v>78.290999999999997</v>
          </cell>
          <cell r="C26">
            <v>11.222</v>
          </cell>
          <cell r="D26">
            <v>2.1920000000000002</v>
          </cell>
          <cell r="E26">
            <v>0.45100000000000001</v>
          </cell>
          <cell r="F26">
            <v>0.16300000000000001</v>
          </cell>
          <cell r="G26">
            <v>0.128</v>
          </cell>
          <cell r="H26">
            <v>0.14199999999999999</v>
          </cell>
          <cell r="I26">
            <v>0</v>
          </cell>
          <cell r="J26">
            <v>4.7E-2</v>
          </cell>
          <cell r="K26">
            <v>4.7759999999999998</v>
          </cell>
          <cell r="L26">
            <v>2.5760000000000001</v>
          </cell>
          <cell r="M26">
            <v>1.2E-2</v>
          </cell>
        </row>
        <row r="30">
          <cell r="M30">
            <v>0.83399999999999996</v>
          </cell>
        </row>
        <row r="31">
          <cell r="M31">
            <v>8575</v>
          </cell>
        </row>
        <row r="32">
          <cell r="M32">
            <v>11387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10.08.2015 р.</v>
          </cell>
        </row>
        <row r="26">
          <cell r="B26">
            <v>78.341999999999999</v>
          </cell>
          <cell r="C26">
            <v>11.112</v>
          </cell>
          <cell r="D26">
            <v>2.3090000000000002</v>
          </cell>
          <cell r="E26">
            <v>0.47399999999999998</v>
          </cell>
          <cell r="F26">
            <v>0.18099999999999999</v>
          </cell>
          <cell r="G26">
            <v>0.128</v>
          </cell>
          <cell r="H26">
            <v>0.13600000000000001</v>
          </cell>
          <cell r="I26">
            <v>0</v>
          </cell>
          <cell r="J26">
            <v>3.9E-2</v>
          </cell>
          <cell r="K26">
            <v>4.923</v>
          </cell>
          <cell r="L26">
            <v>2.347</v>
          </cell>
          <cell r="M26">
            <v>8.9999999999999993E-3</v>
          </cell>
        </row>
        <row r="30">
          <cell r="M30">
            <v>0.83299999999999996</v>
          </cell>
        </row>
        <row r="31">
          <cell r="M31">
            <v>8594</v>
          </cell>
        </row>
        <row r="32">
          <cell r="M32">
            <v>11417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17.08.2015 р.</v>
          </cell>
        </row>
        <row r="26">
          <cell r="B26">
            <v>78.471999999999994</v>
          </cell>
          <cell r="C26">
            <v>11.045</v>
          </cell>
          <cell r="D26">
            <v>2.19</v>
          </cell>
          <cell r="E26">
            <v>0.36799999999999999</v>
          </cell>
          <cell r="F26">
            <v>0.14499999999999999</v>
          </cell>
          <cell r="G26">
            <v>0.11899999999999999</v>
          </cell>
          <cell r="H26">
            <v>0.13400000000000001</v>
          </cell>
          <cell r="I26">
            <v>0</v>
          </cell>
          <cell r="J26">
            <v>3.9E-2</v>
          </cell>
          <cell r="K26">
            <v>5.0590000000000002</v>
          </cell>
          <cell r="L26">
            <v>2.41</v>
          </cell>
          <cell r="M26">
            <v>1.9E-2</v>
          </cell>
        </row>
        <row r="30">
          <cell r="M30">
            <v>0.83</v>
          </cell>
        </row>
        <row r="31">
          <cell r="M31">
            <v>8528</v>
          </cell>
        </row>
        <row r="32">
          <cell r="M32">
            <v>11353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24.08.2015 р.</v>
          </cell>
        </row>
        <row r="26">
          <cell r="B26">
            <v>78.296999999999997</v>
          </cell>
          <cell r="C26">
            <v>11.196999999999999</v>
          </cell>
          <cell r="D26">
            <v>2.02</v>
          </cell>
          <cell r="E26">
            <v>0.377</v>
          </cell>
          <cell r="F26">
            <v>0.14599999999999999</v>
          </cell>
          <cell r="G26">
            <v>0.112</v>
          </cell>
          <cell r="H26">
            <v>0.13300000000000001</v>
          </cell>
          <cell r="I26">
            <v>0</v>
          </cell>
          <cell r="J26">
            <v>4.2000000000000003E-2</v>
          </cell>
          <cell r="K26">
            <v>5.2960000000000003</v>
          </cell>
          <cell r="L26">
            <v>2.36</v>
          </cell>
          <cell r="M26">
            <v>0.01</v>
          </cell>
        </row>
        <row r="30">
          <cell r="M30">
            <v>0.82899999999999996</v>
          </cell>
        </row>
        <row r="31">
          <cell r="M31">
            <v>8505</v>
          </cell>
        </row>
        <row r="32">
          <cell r="M32">
            <v>11325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Q16" sqref="Q16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38"/>
      <c r="Q1" s="38"/>
      <c r="R1" s="17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41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20" ht="6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0" ht="21" customHeight="1" x14ac:dyDescent="0.25">
      <c r="A9" s="29" t="s">
        <v>0</v>
      </c>
      <c r="B9" s="26" t="s">
        <v>21</v>
      </c>
      <c r="C9" s="27"/>
      <c r="D9" s="27"/>
      <c r="E9" s="27"/>
      <c r="F9" s="27"/>
      <c r="G9" s="27"/>
      <c r="H9" s="27"/>
      <c r="I9" s="27"/>
      <c r="J9" s="27"/>
      <c r="K9" s="28"/>
      <c r="L9" s="31" t="s">
        <v>15</v>
      </c>
      <c r="M9" s="33" t="s">
        <v>22</v>
      </c>
      <c r="N9" s="33" t="s">
        <v>23</v>
      </c>
      <c r="O9" s="33" t="s">
        <v>24</v>
      </c>
      <c r="P9" s="31" t="s">
        <v>17</v>
      </c>
      <c r="Q9" s="31" t="s">
        <v>18</v>
      </c>
      <c r="R9" s="34" t="s">
        <v>19</v>
      </c>
      <c r="S9" s="3"/>
      <c r="T9" s="3"/>
    </row>
    <row r="10" spans="1:20" ht="57" customHeight="1" x14ac:dyDescent="0.25">
      <c r="A10" s="30"/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36" t="s">
        <v>9</v>
      </c>
      <c r="K10" s="36" t="s">
        <v>10</v>
      </c>
      <c r="L10" s="32"/>
      <c r="M10" s="33"/>
      <c r="N10" s="33"/>
      <c r="O10" s="33"/>
      <c r="P10" s="32"/>
      <c r="Q10" s="32"/>
      <c r="R10" s="35"/>
      <c r="S10" s="3"/>
      <c r="T10" s="3"/>
    </row>
    <row r="11" spans="1:20" ht="27" customHeight="1" thickBot="1" x14ac:dyDescent="0.3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48" t="s">
        <v>20</v>
      </c>
      <c r="N11" s="49"/>
      <c r="O11" s="50"/>
      <c r="P11" s="32"/>
      <c r="Q11" s="32"/>
      <c r="R11" s="35"/>
      <c r="S11" s="3"/>
      <c r="T11" s="3"/>
    </row>
    <row r="12" spans="1:20" ht="21" customHeight="1" x14ac:dyDescent="0.25">
      <c r="A12" s="4" t="str">
        <f>[1]Лист1!$D$17</f>
        <v>3.08.2015 р.</v>
      </c>
      <c r="B12" s="21">
        <f>[1]Лист1!$B$26</f>
        <v>78.290999999999997</v>
      </c>
      <c r="C12" s="21">
        <f>[1]Лист1!$C$26</f>
        <v>11.222</v>
      </c>
      <c r="D12" s="21">
        <f>[1]Лист1!$D$26</f>
        <v>2.1920000000000002</v>
      </c>
      <c r="E12" s="21">
        <f>[1]Лист1!$F$26</f>
        <v>0.16300000000000001</v>
      </c>
      <c r="F12" s="21">
        <f>[1]Лист1!$E$26</f>
        <v>0.45100000000000001</v>
      </c>
      <c r="G12" s="21">
        <f>SUM([1]Лист1!$G$26:$I$26)</f>
        <v>0.27</v>
      </c>
      <c r="H12" s="21">
        <f>[1]Лист1!$J$26</f>
        <v>4.7E-2</v>
      </c>
      <c r="I12" s="21">
        <f>[1]Лист1!$K$26</f>
        <v>4.7759999999999998</v>
      </c>
      <c r="J12" s="21">
        <f>[1]Лист1!$L$26</f>
        <v>2.5760000000000001</v>
      </c>
      <c r="K12" s="21">
        <f>[1]Лист1!$M$26</f>
        <v>1.2E-2</v>
      </c>
      <c r="L12" s="18">
        <v>-10.3</v>
      </c>
      <c r="M12" s="5">
        <f>[1]Лист1!$M$30</f>
        <v>0.83399999999999996</v>
      </c>
      <c r="N12" s="5">
        <f>[1]Лист1!$M$31</f>
        <v>8575</v>
      </c>
      <c r="O12" s="5">
        <f>[1]Лист1!$M$32</f>
        <v>11387</v>
      </c>
      <c r="P12" s="42" t="s">
        <v>26</v>
      </c>
      <c r="Q12" s="42">
        <v>2.5999999999999999E-3</v>
      </c>
      <c r="R12" s="45" t="s">
        <v>27</v>
      </c>
      <c r="S12" s="3"/>
      <c r="T12" s="3"/>
    </row>
    <row r="13" spans="1:20" ht="21" customHeight="1" x14ac:dyDescent="0.25">
      <c r="A13" s="6" t="str">
        <f>[2]Лист1!$D$17</f>
        <v>10.08.2015 р.</v>
      </c>
      <c r="B13" s="22">
        <f>[2]Лист1!$B$26</f>
        <v>78.341999999999999</v>
      </c>
      <c r="C13" s="22">
        <f>[2]Лист1!$C$26</f>
        <v>11.112</v>
      </c>
      <c r="D13" s="22">
        <f>[2]Лист1!$D$26</f>
        <v>2.3090000000000002</v>
      </c>
      <c r="E13" s="22">
        <f>[2]Лист1!$F$26</f>
        <v>0.18099999999999999</v>
      </c>
      <c r="F13" s="22">
        <f>[2]Лист1!$E$26</f>
        <v>0.47399999999999998</v>
      </c>
      <c r="G13" s="22">
        <f>SUM([2]Лист1!$G$26:$I$26)</f>
        <v>0.26400000000000001</v>
      </c>
      <c r="H13" s="22">
        <f>[2]Лист1!$J$26</f>
        <v>3.9E-2</v>
      </c>
      <c r="I13" s="22">
        <f>[2]Лист1!$K$26</f>
        <v>4.923</v>
      </c>
      <c r="J13" s="22">
        <f>[2]Лист1!$L$26</f>
        <v>2.347</v>
      </c>
      <c r="K13" s="22">
        <f>[2]Лист1!$M$26</f>
        <v>8.9999999999999993E-3</v>
      </c>
      <c r="L13" s="19">
        <v>-9.9</v>
      </c>
      <c r="M13" s="7">
        <f>[2]Лист1!$M$30</f>
        <v>0.83299999999999996</v>
      </c>
      <c r="N13" s="7">
        <f>[2]Лист1!$M$31</f>
        <v>8594</v>
      </c>
      <c r="O13" s="7">
        <f>[2]Лист1!$M$32</f>
        <v>11417</v>
      </c>
      <c r="P13" s="43"/>
      <c r="Q13" s="43"/>
      <c r="R13" s="46"/>
      <c r="S13" s="3"/>
      <c r="T13" s="3"/>
    </row>
    <row r="14" spans="1:20" ht="21" customHeight="1" x14ac:dyDescent="0.25">
      <c r="A14" s="6" t="str">
        <f>[3]Лист1!$D$17</f>
        <v>17.08.2015 р.</v>
      </c>
      <c r="B14" s="22">
        <f>[3]Лист1!$B$26</f>
        <v>78.471999999999994</v>
      </c>
      <c r="C14" s="22">
        <f>[3]Лист1!$C$26</f>
        <v>11.045</v>
      </c>
      <c r="D14" s="22">
        <f>[3]Лист1!$D$26</f>
        <v>2.19</v>
      </c>
      <c r="E14" s="22">
        <f>[3]Лист1!$F$26</f>
        <v>0.14499999999999999</v>
      </c>
      <c r="F14" s="22">
        <f>[3]Лист1!$E$26</f>
        <v>0.36799999999999999</v>
      </c>
      <c r="G14" s="22">
        <f>SUM([3]Лист1!$G$26:$I$26)</f>
        <v>0.253</v>
      </c>
      <c r="H14" s="22">
        <f>[3]Лист1!$J$26</f>
        <v>3.9E-2</v>
      </c>
      <c r="I14" s="22">
        <f>[3]Лист1!$K$26</f>
        <v>5.0590000000000002</v>
      </c>
      <c r="J14" s="22">
        <f>[3]Лист1!$L$26</f>
        <v>2.41</v>
      </c>
      <c r="K14" s="22">
        <f>[3]Лист1!$M$26</f>
        <v>1.9E-2</v>
      </c>
      <c r="L14" s="19">
        <v>-8.4</v>
      </c>
      <c r="M14" s="7">
        <f>[3]Лист1!$M$30</f>
        <v>0.83</v>
      </c>
      <c r="N14" s="7">
        <f>[3]Лист1!$M$31</f>
        <v>8528</v>
      </c>
      <c r="O14" s="7">
        <f>[3]Лист1!$M$32</f>
        <v>11353</v>
      </c>
      <c r="P14" s="43"/>
      <c r="Q14" s="43"/>
      <c r="R14" s="46"/>
      <c r="S14" s="3"/>
      <c r="T14" s="3"/>
    </row>
    <row r="15" spans="1:20" ht="21" customHeight="1" thickBot="1" x14ac:dyDescent="0.3">
      <c r="A15" s="8" t="str">
        <f>[4]Лист1!$D$17</f>
        <v>24.08.2015 р.</v>
      </c>
      <c r="B15" s="23">
        <f>[4]Лист1!$B$26</f>
        <v>78.296999999999997</v>
      </c>
      <c r="C15" s="23">
        <f>[4]Лист1!$C$26</f>
        <v>11.196999999999999</v>
      </c>
      <c r="D15" s="23">
        <f>[4]Лист1!$D$26</f>
        <v>2.02</v>
      </c>
      <c r="E15" s="23">
        <f>[4]Лист1!$F$26</f>
        <v>0.14599999999999999</v>
      </c>
      <c r="F15" s="23">
        <f>[4]Лист1!$E$26</f>
        <v>0.377</v>
      </c>
      <c r="G15" s="23">
        <f>SUM([4]Лист1!$G$26:$I$26)</f>
        <v>0.245</v>
      </c>
      <c r="H15" s="23">
        <f>[4]Лист1!$J$26</f>
        <v>4.2000000000000003E-2</v>
      </c>
      <c r="I15" s="23">
        <f>[4]Лист1!$K$26</f>
        <v>5.2960000000000003</v>
      </c>
      <c r="J15" s="23">
        <f>[4]Лист1!$L$26</f>
        <v>2.36</v>
      </c>
      <c r="K15" s="23">
        <f>[4]Лист1!$M$26</f>
        <v>0.01</v>
      </c>
      <c r="L15" s="20">
        <v>-8.6999999999999993</v>
      </c>
      <c r="M15" s="9">
        <f>[4]Лист1!$M$30</f>
        <v>0.82899999999999996</v>
      </c>
      <c r="N15" s="9">
        <f>[4]Лист1!$M$31</f>
        <v>8505</v>
      </c>
      <c r="O15" s="9">
        <f>[4]Лист1!$M$32</f>
        <v>11325</v>
      </c>
      <c r="P15" s="44"/>
      <c r="Q15" s="44"/>
      <c r="R15" s="47"/>
      <c r="S15" s="3"/>
      <c r="T15" s="3"/>
    </row>
    <row r="16" spans="1:20" ht="13.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3"/>
      <c r="T16" s="3"/>
    </row>
    <row r="17" spans="1:20" ht="13.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3"/>
      <c r="T17" s="3"/>
    </row>
    <row r="18" spans="1:20" ht="6.75" customHeight="1" x14ac:dyDescent="0.25"/>
    <row r="19" spans="1:20" ht="16.5" customHeight="1" x14ac:dyDescent="0.25">
      <c r="A19" s="24" t="s">
        <v>28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0" ht="10.5" customHeight="1" x14ac:dyDescent="0.25">
      <c r="K20" s="11" t="s">
        <v>11</v>
      </c>
      <c r="N20" s="12" t="s">
        <v>12</v>
      </c>
      <c r="O20" s="13"/>
    </row>
    <row r="21" spans="1:20" ht="10.5" customHeight="1" x14ac:dyDescent="0.25">
      <c r="M21" s="14"/>
      <c r="N21" s="14"/>
      <c r="O21" s="13"/>
      <c r="P21" s="15"/>
    </row>
    <row r="22" spans="1:20" x14ac:dyDescent="0.25">
      <c r="A22" s="25" t="s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ht="10.5" customHeight="1" x14ac:dyDescent="0.25">
      <c r="K23" s="11" t="s">
        <v>11</v>
      </c>
      <c r="N23" s="12" t="s">
        <v>12</v>
      </c>
    </row>
  </sheetData>
  <mergeCells count="30">
    <mergeCell ref="P12:P15"/>
    <mergeCell ref="Q12:Q15"/>
    <mergeCell ref="R12:R15"/>
    <mergeCell ref="M11:O11"/>
    <mergeCell ref="G10:G11"/>
    <mergeCell ref="H10:H11"/>
    <mergeCell ref="I10:I11"/>
    <mergeCell ref="J10:J11"/>
    <mergeCell ref="K10:K11"/>
    <mergeCell ref="A1:N1"/>
    <mergeCell ref="O1:Q1"/>
    <mergeCell ref="A3:R3"/>
    <mergeCell ref="A5:R5"/>
    <mergeCell ref="A7:R7"/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2015-08-31T13:44:00Z</dcterms:modified>
</cp:coreProperties>
</file>