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<sst xmlns="http://schemas.openxmlformats.org/spreadsheetml/2006/main" count="211" uniqueCount="54">
  <si>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</si>
  <si>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</si>
  <si>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</si>
  <si>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</si>
  <si>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</si>
  <si>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</si>
  <si>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</si>
  <si>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</si>
  <si>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</si>
  <si>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</si>
  <si>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</si>
  <si>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</si>
  <si>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</si>
  <si>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</si>
  <si>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</si>
  <si>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</si>
  <si>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</si>
  <si>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</si>
  <si>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</si>
  <si>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</si>
  <si>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</si>
  <si>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</si>
  <si>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</si>
  <si>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</si>
  <si>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</si>
  <si>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</si>
  <si>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</si>
  <si>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</si>
  <si>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</si>
  <si>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</si>
  <si>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</si>
  <si>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</si>
  <si>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</si>
  <si>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</si>
  <si>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</si>
  <si>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</si>
  <si>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</si>
  <si>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</si>
  <si>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</si>
  <si>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</si>
  <si>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</si>
  <si>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</si>
  <si>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</si>
  <si>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</si>
  <si>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</si>
  <si>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</si>
  <si>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04.11.2020</t>
  </si>
  <si>
    <t>04.11.2020</t>
  </si>
  <si>
    <t>03.11.2020</t>
  </si>
  <si>
    <t>02.11.2020</t>
  </si>
  <si>
    <t>01.11.2020</t>
  </si>
  <si>
    <t>31.10.2020</t>
  </si>
  <si>
    <t>30.10.2020</t>
  </si>
  <si>
    <t>29.10.2020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</si>
</sst>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1015.331032</v>
      </c>
      <c r="D9" s="17">
        <v>250</v>
      </c>
      <c r="E9" s="17">
        <f>'UGS Uhersko'!C7</f>
        <v>765.331032</v>
      </c>
      <c r="F9" s="17">
        <f>'UGS Uhersko'!D7</f>
        <v>0</v>
      </c>
      <c r="G9" s="17">
        <f>'UGS Uhersko'!E7</f>
        <v>0.045859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16866.983986604</v>
      </c>
      <c r="D10" s="18">
        <v>3700</v>
      </c>
      <c r="E10" s="18">
        <f>'UGS Bilche-Volitsko Uhersko'!C7</f>
        <v>13166.983986604</v>
      </c>
      <c r="F10" s="18">
        <f>'UGS Bilche-Volitsko Uhersko'!D7</f>
        <v>0</v>
      </c>
      <c r="G10" s="18">
        <f>'UGS Bilche-Volitsko Uhersko'!E7</f>
        <v>11.139793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2768.976351</v>
      </c>
      <c r="D11" s="18">
        <v>622</v>
      </c>
      <c r="E11" s="18">
        <f>'UGS Dashavske'!C7</f>
        <v>2146.976351</v>
      </c>
      <c r="F11" s="18">
        <f>'UGS Dashavske'!D7</f>
        <v>0</v>
      </c>
      <c r="G11" s="18">
        <f>'UGS Dashavske'!E7</f>
        <v>0.001224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1339.593155</v>
      </c>
      <c r="D12" s="18"/>
      <c r="E12" s="18">
        <f>'UGS Oparske'!C7</f>
        <v>1339.593155</v>
      </c>
      <c r="F12" s="18">
        <f>'UGS Oparske'!D7</f>
        <v>0</v>
      </c>
      <c r="G12" s="18">
        <f>'UGS Oparske'!E7</f>
        <v>0.001703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2173.28575</v>
      </c>
      <c r="D13" s="18"/>
      <c r="E13" s="18">
        <f>'UGS Bogordchanske'!C7</f>
        <v>2173.28575</v>
      </c>
      <c r="F13" s="18">
        <f>'UGS Bogordchanske'!D7</f>
        <v>0</v>
      </c>
      <c r="G13" s="18">
        <f>'UGS Bogordchanske'!E7</f>
        <v>14.703747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96.044074</v>
      </c>
      <c r="D14" s="18">
        <v>90</v>
      </c>
      <c r="E14" s="18">
        <f>'UGS Olushivske'!C7</f>
        <v>6.044074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</v>
      </c>
    </row>
    <row r="15" spans="1:9" ht="15">
      <c r="A15" s="50"/>
      <c r="B15" s="49" t="s">
        <v>40</v>
      </c>
      <c r="C15" s="45">
        <f t="shared" si="0"/>
        <v>1352.795096</v>
      </c>
      <c r="D15" s="18"/>
      <c r="E15" s="18">
        <f>'UGS Mryn'!C7</f>
        <v>1352.795096</v>
      </c>
      <c r="F15" s="18">
        <f>'UGS Mryn'!D7</f>
        <v>0</v>
      </c>
      <c r="G15" s="18">
        <f>'UGS Mryn'!E7</f>
        <v>6.429788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908.499053</v>
      </c>
      <c r="D16" s="18"/>
      <c r="E16" s="18">
        <f>'UGS Solohivske'!C7</f>
        <v>908.499053</v>
      </c>
      <c r="F16" s="18">
        <f>'UGS Solohivske'!D7</f>
        <v>0</v>
      </c>
      <c r="G16" s="18">
        <f>'UGS Solohivske'!E7</f>
        <v>0.000732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743.249458</v>
      </c>
      <c r="D17" s="18"/>
      <c r="E17" s="18">
        <f>'UGS Proletarske'!C7</f>
        <v>743.249458</v>
      </c>
      <c r="F17" s="18">
        <f>'UGS Proletarske'!D7</f>
        <v>0</v>
      </c>
      <c r="G17" s="18">
        <f>'UGS Proletarske'!E7</f>
        <v>0.777543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662.667382</v>
      </c>
      <c r="D18" s="18"/>
      <c r="E18" s="18">
        <f>'UGS Kehychivske'!C7</f>
        <v>662.667382</v>
      </c>
      <c r="F18" s="18">
        <f>'UGS Kehychivske'!D7</f>
        <v>0</v>
      </c>
      <c r="G18" s="18">
        <f>'UGS Kehychivske'!E7</f>
        <v>3.434725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80.724972</v>
      </c>
      <c r="D19" s="18"/>
      <c r="E19" s="18">
        <f>'UGS Krasnopopivske'!C7</f>
        <v>80.724972</v>
      </c>
      <c r="F19" s="18">
        <f>'UGS Krasnopopivske'!D7</f>
        <v>0</v>
      </c>
      <c r="G19" s="18">
        <f>'UGS Krasnopopivske'!E7</f>
        <v>0.001852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0.001852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28184.013993604</v>
      </c>
      <c r="D21" s="38">
        <f>SUM(D9:D20)</f>
        <v>4662</v>
      </c>
      <c r="E21" s="39">
        <f>SUM(E9:E20)</f>
        <v>23522.013993604</v>
      </c>
      <c r="F21" s="39">
        <f>SUM(F9:F19)</f>
        <v>0</v>
      </c>
      <c r="G21" s="39">
        <f>SUM(G9:G19)</f>
        <v>36.537048999999996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1988.6460063960003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743.249458</v>
      </c>
      <c r="D7" s="22">
        <v>0</v>
      </c>
      <c r="E7" s="22">
        <v>0.777543</v>
      </c>
      <c r="F7" s="18">
        <v>1000</v>
      </c>
      <c r="G7" s="23">
        <f>IF(F7-C7&gt;5,F7-C7,0)</f>
        <v>256.750542</v>
      </c>
    </row>
    <row r="8" spans="2:7" ht="15">
      <c r="B8" s="28" t="s">
        <v>48</v>
      </c>
      <c r="C8" s="18">
        <v>744.027001</v>
      </c>
      <c r="D8" s="18">
        <v>0</v>
      </c>
      <c r="E8" s="18">
        <v>0.001305</v>
      </c>
      <c r="F8" s="18">
        <v>1000</v>
      </c>
      <c r="G8" s="23">
        <f aca="true" t="shared" si="0" ref="G8:G13">IF(F8-C8&gt;5,F8-C8,0)</f>
        <v>255.97299899999996</v>
      </c>
    </row>
    <row r="9" spans="2:7" ht="15">
      <c r="B9" s="29" t="s">
        <v>49</v>
      </c>
      <c r="C9" s="18">
        <v>744.028306</v>
      </c>
      <c r="D9" s="18">
        <v>0</v>
      </c>
      <c r="E9" s="18">
        <v>0.010225</v>
      </c>
      <c r="F9" s="18">
        <v>1000</v>
      </c>
      <c r="G9" s="23">
        <f t="shared" si="0"/>
        <v>255.97169399999996</v>
      </c>
    </row>
    <row r="10" spans="2:7" ht="15">
      <c r="B10" s="29" t="s">
        <v>50</v>
      </c>
      <c r="C10" s="18">
        <v>744.038531</v>
      </c>
      <c r="D10" s="18">
        <v>0</v>
      </c>
      <c r="E10" s="18">
        <v>0.000914</v>
      </c>
      <c r="F10" s="18">
        <v>1000</v>
      </c>
      <c r="G10" s="23">
        <f t="shared" si="0"/>
        <v>255.96146899999997</v>
      </c>
    </row>
    <row r="11" spans="2:7" ht="15">
      <c r="B11" s="29" t="s">
        <v>51</v>
      </c>
      <c r="C11" s="18">
        <v>744.039445</v>
      </c>
      <c r="D11" s="18">
        <v>0</v>
      </c>
      <c r="E11" s="18">
        <v>0.000747</v>
      </c>
      <c r="F11" s="18">
        <v>1000</v>
      </c>
      <c r="G11" s="23">
        <f t="shared" si="0"/>
        <v>255.960555</v>
      </c>
    </row>
    <row r="12" spans="2:7" ht="15">
      <c r="B12" s="29" t="s">
        <v>52</v>
      </c>
      <c r="C12" s="18">
        <v>744.040192</v>
      </c>
      <c r="D12" s="18">
        <v>0</v>
      </c>
      <c r="E12" s="18">
        <v>0.001025</v>
      </c>
      <c r="F12" s="18">
        <v>1000</v>
      </c>
      <c r="G12" s="23">
        <f t="shared" si="0"/>
        <v>255.95980799999995</v>
      </c>
    </row>
    <row r="13" spans="2:7" ht="15.75" thickBot="1">
      <c r="B13" s="30" t="s">
        <v>53</v>
      </c>
      <c r="C13" s="9">
        <v>744.041217</v>
      </c>
      <c r="D13" s="9">
        <v>0</v>
      </c>
      <c r="E13" s="9">
        <v>0.002447</v>
      </c>
      <c r="F13" s="18">
        <v>1000</v>
      </c>
      <c r="G13" s="23">
        <f t="shared" si="0"/>
        <v>255.95878300000004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662.667382</v>
      </c>
      <c r="D7" s="22">
        <v>0</v>
      </c>
      <c r="E7" s="22">
        <v>3.434725</v>
      </c>
      <c r="F7" s="18">
        <v>700</v>
      </c>
      <c r="G7" s="23">
        <f>IF(F7-C7&gt;5,F7-C7,0)</f>
        <v>37.332618000000025</v>
      </c>
    </row>
    <row r="8" spans="2:7" ht="15">
      <c r="B8" s="28" t="s">
        <v>48</v>
      </c>
      <c r="C8" s="18">
        <v>666.102107</v>
      </c>
      <c r="D8" s="18">
        <v>0</v>
      </c>
      <c r="E8" s="18">
        <v>3.421687</v>
      </c>
      <c r="F8" s="18">
        <v>700</v>
      </c>
      <c r="G8" s="23">
        <f aca="true" t="shared" si="0" ref="G8:G13">IF(F8-C8&gt;5,F8-C8,0)</f>
        <v>33.897892999999954</v>
      </c>
    </row>
    <row r="9" spans="2:7" ht="15">
      <c r="B9" s="29" t="s">
        <v>49</v>
      </c>
      <c r="C9" s="18">
        <v>669.523794</v>
      </c>
      <c r="D9" s="18">
        <v>0</v>
      </c>
      <c r="E9" s="18">
        <v>2.760228</v>
      </c>
      <c r="F9" s="18">
        <v>700</v>
      </c>
      <c r="G9" s="23">
        <f t="shared" si="0"/>
        <v>30.476206000000047</v>
      </c>
    </row>
    <row r="10" spans="2:7" ht="15">
      <c r="B10" s="29" t="s">
        <v>50</v>
      </c>
      <c r="C10" s="18">
        <v>672.284022</v>
      </c>
      <c r="D10" s="18">
        <v>0</v>
      </c>
      <c r="E10" s="18">
        <v>2.966968</v>
      </c>
      <c r="F10" s="18">
        <v>700</v>
      </c>
      <c r="G10" s="23">
        <f t="shared" si="0"/>
        <v>27.71597799999995</v>
      </c>
    </row>
    <row r="11" spans="2:7" ht="15">
      <c r="B11" s="29" t="s">
        <v>51</v>
      </c>
      <c r="C11" s="18">
        <v>675.25099</v>
      </c>
      <c r="D11" s="18">
        <v>0</v>
      </c>
      <c r="E11" s="18">
        <v>3.670258</v>
      </c>
      <c r="F11" s="18">
        <v>700</v>
      </c>
      <c r="G11" s="23">
        <f t="shared" si="0"/>
        <v>24.74901</v>
      </c>
    </row>
    <row r="12" spans="2:7" ht="15">
      <c r="B12" s="29" t="s">
        <v>52</v>
      </c>
      <c r="C12" s="18">
        <v>678.921248</v>
      </c>
      <c r="D12" s="18">
        <v>0</v>
      </c>
      <c r="E12" s="18">
        <v>3.714776</v>
      </c>
      <c r="F12" s="18">
        <v>700</v>
      </c>
      <c r="G12" s="23">
        <f t="shared" si="0"/>
        <v>21.07875200000001</v>
      </c>
    </row>
    <row r="13" spans="2:7" ht="15.75" thickBot="1">
      <c r="B13" s="30" t="s">
        <v>53</v>
      </c>
      <c r="C13" s="9">
        <v>682.636024</v>
      </c>
      <c r="D13" s="9">
        <v>0</v>
      </c>
      <c r="E13" s="9">
        <v>3.345759</v>
      </c>
      <c r="F13" s="18">
        <v>700</v>
      </c>
      <c r="G13" s="23">
        <f t="shared" si="0"/>
        <v>17.36397599999998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80.724972</v>
      </c>
      <c r="D7" s="22">
        <v>0</v>
      </c>
      <c r="E7" s="22">
        <v>0.001852</v>
      </c>
      <c r="F7" s="18">
        <v>420</v>
      </c>
      <c r="G7" s="23">
        <f>IF(ROUND(C7,2)=80.75,0,F7-C7)</f>
        <v>339.275028</v>
      </c>
    </row>
    <row r="8" spans="2:8" ht="15">
      <c r="B8" s="28" t="s">
        <v>48</v>
      </c>
      <c r="C8" s="18">
        <v>80.726824</v>
      </c>
      <c r="D8" s="18">
        <v>0</v>
      </c>
      <c r="E8" s="18">
        <v>0.002258</v>
      </c>
      <c r="F8" s="18">
        <v>420</v>
      </c>
      <c r="G8" s="23">
        <f aca="true" t="shared" si="0" ref="G8:G13">IF(ROUND(C8,2)=80.75,0,F8-C8)</f>
        <v>339.27317600000003</v>
      </c>
      <c r="H8" s="11"/>
    </row>
    <row r="9" spans="2:8" ht="15">
      <c r="B9" s="29" t="s">
        <v>49</v>
      </c>
      <c r="C9" s="18">
        <v>80.729082</v>
      </c>
      <c r="D9" s="18">
        <v>0</v>
      </c>
      <c r="E9" s="18">
        <v>0.001516</v>
      </c>
      <c r="F9" s="18">
        <v>420</v>
      </c>
      <c r="G9" s="23">
        <f t="shared" si="0"/>
        <v>339.270918</v>
      </c>
      <c r="H9" s="11"/>
    </row>
    <row r="10" spans="2:8" ht="15">
      <c r="B10" s="29" t="s">
        <v>50</v>
      </c>
      <c r="C10" s="18">
        <v>80.730598</v>
      </c>
      <c r="D10" s="18">
        <v>0</v>
      </c>
      <c r="E10" s="18">
        <v>0.000356</v>
      </c>
      <c r="F10" s="18">
        <v>420</v>
      </c>
      <c r="G10" s="23">
        <f t="shared" si="0"/>
        <v>339.269402</v>
      </c>
      <c r="H10" s="11"/>
    </row>
    <row r="11" spans="2:8" ht="15">
      <c r="B11" s="29" t="s">
        <v>51</v>
      </c>
      <c r="C11" s="18">
        <v>80.730954</v>
      </c>
      <c r="D11" s="18">
        <v>0</v>
      </c>
      <c r="E11" s="18">
        <v>0.000365</v>
      </c>
      <c r="F11" s="18">
        <v>420</v>
      </c>
      <c r="G11" s="23">
        <f t="shared" si="0"/>
        <v>339.269046</v>
      </c>
      <c r="H11" s="11"/>
    </row>
    <row r="12" spans="2:8" ht="15">
      <c r="B12" s="29" t="s">
        <v>52</v>
      </c>
      <c r="C12" s="18">
        <v>80.731319</v>
      </c>
      <c r="D12" s="18">
        <v>0</v>
      </c>
      <c r="E12" s="18">
        <v>0.000359</v>
      </c>
      <c r="F12" s="18">
        <v>420</v>
      </c>
      <c r="G12" s="23">
        <f t="shared" si="0"/>
        <v>339.268681</v>
      </c>
      <c r="H12" s="11"/>
    </row>
    <row r="13" spans="2:8" ht="15.75" thickBot="1">
      <c r="B13" s="30" t="s">
        <v>53</v>
      </c>
      <c r="C13" s="9">
        <v>80.731678</v>
      </c>
      <c r="D13" s="9">
        <v>0</v>
      </c>
      <c r="E13" s="9">
        <v>0.000369</v>
      </c>
      <c r="F13" s="18">
        <v>420</v>
      </c>
      <c r="G13" s="23">
        <f t="shared" si="0"/>
        <v>339.268322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80.724972</v>
      </c>
      <c r="D7" s="22">
        <v>0</v>
      </c>
      <c r="E7" s="22">
        <v>0.001852</v>
      </c>
      <c r="F7" s="18">
        <v>400</v>
      </c>
      <c r="G7" s="23">
        <f>F7-C7</f>
        <v>319.275028</v>
      </c>
    </row>
    <row r="8" spans="2:7" ht="15">
      <c r="B8" s="6" t="s">
        <v>48</v>
      </c>
      <c r="C8" s="18">
        <v>80.726824</v>
      </c>
      <c r="D8" s="18">
        <v>0</v>
      </c>
      <c r="E8" s="18">
        <v>0.002258</v>
      </c>
      <c r="F8" s="18">
        <v>400</v>
      </c>
      <c r="G8" s="23">
        <f aca="true" t="shared" si="0" ref="G8:G13">F8-C8</f>
        <v>319.27317600000003</v>
      </c>
    </row>
    <row r="9" spans="2:7" ht="15">
      <c r="B9" s="7" t="s">
        <v>49</v>
      </c>
      <c r="C9" s="18">
        <v>80.729082</v>
      </c>
      <c r="D9" s="18">
        <v>0</v>
      </c>
      <c r="E9" s="18">
        <v>0.001516</v>
      </c>
      <c r="F9" s="18">
        <v>400</v>
      </c>
      <c r="G9" s="23">
        <f t="shared" si="0"/>
        <v>319.270918</v>
      </c>
    </row>
    <row r="10" spans="2:7" ht="15">
      <c r="B10" s="7" t="s">
        <v>50</v>
      </c>
      <c r="C10" s="18">
        <v>80.730598</v>
      </c>
      <c r="D10" s="18">
        <v>0</v>
      </c>
      <c r="E10" s="18">
        <v>0.000356</v>
      </c>
      <c r="F10" s="18">
        <v>400</v>
      </c>
      <c r="G10" s="23">
        <f t="shared" si="0"/>
        <v>319.269402</v>
      </c>
    </row>
    <row r="11" spans="2:7" ht="15">
      <c r="B11" s="7" t="s">
        <v>51</v>
      </c>
      <c r="C11" s="18">
        <v>80.730954</v>
      </c>
      <c r="D11" s="18">
        <v>0</v>
      </c>
      <c r="E11" s="18">
        <v>0.000365</v>
      </c>
      <c r="F11" s="18">
        <v>400</v>
      </c>
      <c r="G11" s="23">
        <f t="shared" si="0"/>
        <v>319.269046</v>
      </c>
    </row>
    <row r="12" spans="2:7" ht="15">
      <c r="B12" s="7" t="s">
        <v>52</v>
      </c>
      <c r="C12" s="18">
        <v>80.731319</v>
      </c>
      <c r="D12" s="18">
        <v>0</v>
      </c>
      <c r="E12" s="18">
        <v>0.000359</v>
      </c>
      <c r="F12" s="18">
        <v>400</v>
      </c>
      <c r="G12" s="23">
        <f t="shared" si="0"/>
        <v>319.268681</v>
      </c>
    </row>
    <row r="13" spans="2:7" ht="15.75" thickBot="1">
      <c r="B13" s="8" t="s">
        <v>53</v>
      </c>
      <c r="C13" s="9">
        <v>80.731678</v>
      </c>
      <c r="D13" s="9">
        <v>0</v>
      </c>
      <c r="E13" s="9">
        <v>0.000369</v>
      </c>
      <c r="F13" s="18">
        <v>400</v>
      </c>
      <c r="G13" s="23">
        <f t="shared" si="0"/>
        <v>319.268322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765.331032</v>
      </c>
      <c r="D7" s="22">
        <v>0</v>
      </c>
      <c r="E7" s="22">
        <v>0.045859</v>
      </c>
      <c r="F7" s="17">
        <v>1900</v>
      </c>
      <c r="G7" s="23">
        <f>IF(F7-C7&gt;5,F7-C7,0)</f>
        <v>1134.668968</v>
      </c>
    </row>
    <row r="8" spans="2:7" ht="15">
      <c r="B8" s="28" t="s">
        <v>48</v>
      </c>
      <c r="C8" s="18">
        <v>765.376891</v>
      </c>
      <c r="D8" s="18">
        <v>0</v>
      </c>
      <c r="E8" s="18">
        <v>0.004313</v>
      </c>
      <c r="F8" s="17">
        <v>1900</v>
      </c>
      <c r="G8" s="23">
        <f aca="true" t="shared" si="0" ref="G8:G13">IF(F8-C8&gt;5,F8-C8,0)</f>
        <v>1134.623109</v>
      </c>
    </row>
    <row r="9" spans="2:7" ht="15">
      <c r="B9" s="29" t="s">
        <v>49</v>
      </c>
      <c r="C9" s="18">
        <v>765.381204</v>
      </c>
      <c r="D9" s="18">
        <v>0</v>
      </c>
      <c r="E9" s="18">
        <v>0.005535</v>
      </c>
      <c r="F9" s="17">
        <v>1900</v>
      </c>
      <c r="G9" s="23">
        <f t="shared" si="0"/>
        <v>1134.618796</v>
      </c>
    </row>
    <row r="10" spans="2:7" ht="15">
      <c r="B10" s="29" t="s">
        <v>50</v>
      </c>
      <c r="C10" s="18">
        <v>765.386739</v>
      </c>
      <c r="D10" s="18">
        <v>0</v>
      </c>
      <c r="E10" s="18">
        <v>0.002518</v>
      </c>
      <c r="F10" s="17">
        <v>1900</v>
      </c>
      <c r="G10" s="23">
        <f t="shared" si="0"/>
        <v>1134.613261</v>
      </c>
    </row>
    <row r="11" spans="2:7" ht="15">
      <c r="B11" s="29" t="s">
        <v>51</v>
      </c>
      <c r="C11" s="18">
        <v>765.389257</v>
      </c>
      <c r="D11" s="18">
        <v>0</v>
      </c>
      <c r="E11" s="18">
        <v>0.001885</v>
      </c>
      <c r="F11" s="17">
        <v>1900</v>
      </c>
      <c r="G11" s="23">
        <f t="shared" si="0"/>
        <v>1134.610743</v>
      </c>
    </row>
    <row r="12" spans="2:7" ht="15">
      <c r="B12" s="29" t="s">
        <v>52</v>
      </c>
      <c r="C12" s="18">
        <v>765.391142</v>
      </c>
      <c r="D12" s="18">
        <v>0</v>
      </c>
      <c r="E12" s="18">
        <v>0.002372</v>
      </c>
      <c r="F12" s="17">
        <v>1900</v>
      </c>
      <c r="G12" s="23">
        <f t="shared" si="0"/>
        <v>1134.608858</v>
      </c>
    </row>
    <row r="13" spans="2:7" ht="15.75" thickBot="1">
      <c r="B13" s="30" t="s">
        <v>53</v>
      </c>
      <c r="C13" s="9">
        <v>765.393514</v>
      </c>
      <c r="D13" s="9">
        <v>0</v>
      </c>
      <c r="E13" s="9">
        <v>0.002042</v>
      </c>
      <c r="F13" s="17">
        <v>1900</v>
      </c>
      <c r="G13" s="23">
        <f t="shared" si="0"/>
        <v>1134.6064860000001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13166.983986604</v>
      </c>
      <c r="D7" s="22">
        <v>0</v>
      </c>
      <c r="E7" s="22">
        <v>11.139793</v>
      </c>
      <c r="F7" s="26">
        <f>'[1]Всі_ПСГ'!$F$8</f>
        <v>17050</v>
      </c>
      <c r="G7" s="23">
        <f>IF(F7-C7&gt;5,F7-C7,0)</f>
        <v>3883.016013396</v>
      </c>
    </row>
    <row r="8" spans="2:8" ht="15">
      <c r="B8" s="28" t="s">
        <v>48</v>
      </c>
      <c r="C8" s="18">
        <v>13178.123779604</v>
      </c>
      <c r="D8" s="18">
        <v>0</v>
      </c>
      <c r="E8" s="18">
        <v>7.965251</v>
      </c>
      <c r="F8" s="26">
        <f>'[1]Всі_ПСГ'!$F$8</f>
        <v>17050</v>
      </c>
      <c r="G8" s="23">
        <f aca="true" t="shared" si="0" ref="G8:G13">IF(F8-C8&gt;5,F8-C8,0)</f>
        <v>3871.8762203959996</v>
      </c>
      <c r="H8" s="11"/>
    </row>
    <row r="9" spans="2:8" ht="15">
      <c r="B9" s="29" t="s">
        <v>49</v>
      </c>
      <c r="C9" s="18">
        <v>13186.089030604</v>
      </c>
      <c r="D9" s="18">
        <v>0</v>
      </c>
      <c r="E9" s="18">
        <v>0.011567</v>
      </c>
      <c r="F9" s="26">
        <f>'[1]Всі_ПСГ'!$F$8</f>
        <v>17050</v>
      </c>
      <c r="G9" s="23">
        <f t="shared" si="0"/>
        <v>3863.910969396</v>
      </c>
      <c r="H9" s="11"/>
    </row>
    <row r="10" spans="2:8" ht="15">
      <c r="B10" s="29" t="s">
        <v>50</v>
      </c>
      <c r="C10" s="18">
        <v>13186.100597604</v>
      </c>
      <c r="D10" s="18">
        <v>0</v>
      </c>
      <c r="E10" s="18">
        <v>0.003299</v>
      </c>
      <c r="F10" s="26">
        <f>'[1]Всі_ПСГ'!$F$8</f>
        <v>17050</v>
      </c>
      <c r="G10" s="23">
        <f t="shared" si="0"/>
        <v>3863.8994023960004</v>
      </c>
      <c r="H10" s="11"/>
    </row>
    <row r="11" spans="2:8" ht="15">
      <c r="B11" s="29" t="s">
        <v>51</v>
      </c>
      <c r="C11" s="18">
        <v>13186.103896604</v>
      </c>
      <c r="D11" s="18">
        <v>0</v>
      </c>
      <c r="E11" s="18">
        <v>0.007122</v>
      </c>
      <c r="F11" s="26">
        <f>'[1]Всі_ПСГ'!$F$8</f>
        <v>17050</v>
      </c>
      <c r="G11" s="23">
        <f t="shared" si="0"/>
        <v>3863.8961033960004</v>
      </c>
      <c r="H11" s="11"/>
    </row>
    <row r="12" spans="2:8" ht="15">
      <c r="B12" s="29" t="s">
        <v>52</v>
      </c>
      <c r="C12" s="18">
        <v>13186.111018604</v>
      </c>
      <c r="D12" s="18">
        <v>0</v>
      </c>
      <c r="E12" s="18">
        <v>0.016322</v>
      </c>
      <c r="F12" s="26">
        <f>'[1]Всі_ПСГ'!$F$8</f>
        <v>17050</v>
      </c>
      <c r="G12" s="23">
        <f t="shared" si="0"/>
        <v>3863.8889813959995</v>
      </c>
      <c r="H12" s="11"/>
    </row>
    <row r="13" spans="2:8" ht="15.75" thickBot="1">
      <c r="B13" s="30" t="s">
        <v>53</v>
      </c>
      <c r="C13" s="9">
        <v>13186.127340604</v>
      </c>
      <c r="D13" s="9">
        <v>0</v>
      </c>
      <c r="E13" s="9">
        <v>0.007206</v>
      </c>
      <c r="F13" s="26">
        <f>'[1]Всі_ПСГ'!$F$8</f>
        <v>17050</v>
      </c>
      <c r="G13" s="23">
        <f t="shared" si="0"/>
        <v>3863.872659396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2146.976351</v>
      </c>
      <c r="D7" s="22">
        <v>0</v>
      </c>
      <c r="E7" s="22">
        <v>0.001224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2146.977575</v>
      </c>
      <c r="D8" s="18">
        <v>0</v>
      </c>
      <c r="E8" s="18">
        <v>0.009302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2146.986877</v>
      </c>
      <c r="D9" s="18">
        <v>0</v>
      </c>
      <c r="E9" s="18">
        <v>0.001271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2146.988148</v>
      </c>
      <c r="D10" s="18">
        <v>0</v>
      </c>
      <c r="E10" s="18">
        <v>0.000661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2146.988809</v>
      </c>
      <c r="D11" s="18">
        <v>0</v>
      </c>
      <c r="E11" s="18">
        <v>0.000653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2146.989462</v>
      </c>
      <c r="D12" s="18">
        <v>0</v>
      </c>
      <c r="E12" s="18">
        <v>0.00494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2146.994402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1339.593155</v>
      </c>
      <c r="D7" s="22">
        <v>0</v>
      </c>
      <c r="E7" s="22">
        <v>0.001703</v>
      </c>
      <c r="F7" s="18">
        <v>1920</v>
      </c>
      <c r="G7" s="23">
        <f>IF(F7-C7&gt;5,F7-C7,0)</f>
        <v>580.406845</v>
      </c>
    </row>
    <row r="8" spans="2:7" ht="15">
      <c r="B8" s="28" t="s">
        <v>48</v>
      </c>
      <c r="C8" s="18">
        <v>1339.594858</v>
      </c>
      <c r="D8" s="18">
        <v>0</v>
      </c>
      <c r="E8" s="18">
        <v>0.000733</v>
      </c>
      <c r="F8" s="18">
        <v>1920</v>
      </c>
      <c r="G8" s="23">
        <f aca="true" t="shared" si="0" ref="G8:G13">IF(F8-C8&gt;5,F8-C8,0)</f>
        <v>580.4051420000001</v>
      </c>
    </row>
    <row r="9" spans="2:7" ht="15">
      <c r="B9" s="29" t="s">
        <v>49</v>
      </c>
      <c r="C9" s="18">
        <v>1339.595591</v>
      </c>
      <c r="D9" s="18">
        <v>0</v>
      </c>
      <c r="E9" s="18">
        <v>0.000801</v>
      </c>
      <c r="F9" s="18">
        <v>1920</v>
      </c>
      <c r="G9" s="23">
        <f t="shared" si="0"/>
        <v>580.404409</v>
      </c>
    </row>
    <row r="10" spans="2:7" ht="15">
      <c r="B10" s="29" t="s">
        <v>50</v>
      </c>
      <c r="C10" s="18">
        <v>1339.596392</v>
      </c>
      <c r="D10" s="18">
        <v>0</v>
      </c>
      <c r="E10" s="18">
        <v>0.000736</v>
      </c>
      <c r="F10" s="18">
        <v>1920</v>
      </c>
      <c r="G10" s="23">
        <f t="shared" si="0"/>
        <v>580.4036080000001</v>
      </c>
    </row>
    <row r="11" spans="2:7" ht="15">
      <c r="B11" s="29" t="s">
        <v>51</v>
      </c>
      <c r="C11" s="18">
        <v>1339.597128</v>
      </c>
      <c r="D11" s="18">
        <v>0</v>
      </c>
      <c r="E11" s="18">
        <v>0.000734</v>
      </c>
      <c r="F11" s="18">
        <v>1920</v>
      </c>
      <c r="G11" s="23">
        <f t="shared" si="0"/>
        <v>580.4028719999999</v>
      </c>
    </row>
    <row r="12" spans="2:7" ht="15">
      <c r="B12" s="29" t="s">
        <v>52</v>
      </c>
      <c r="C12" s="18">
        <v>1339.597862</v>
      </c>
      <c r="D12" s="18">
        <v>0</v>
      </c>
      <c r="E12" s="18">
        <v>0.000921</v>
      </c>
      <c r="F12" s="18">
        <v>1920</v>
      </c>
      <c r="G12" s="23">
        <f t="shared" si="0"/>
        <v>580.4021379999999</v>
      </c>
    </row>
    <row r="13" spans="2:7" ht="15.75" thickBot="1">
      <c r="B13" s="30" t="s">
        <v>53</v>
      </c>
      <c r="C13" s="9">
        <v>1339.598783</v>
      </c>
      <c r="D13" s="9">
        <v>0</v>
      </c>
      <c r="E13" s="9">
        <v>0.000723</v>
      </c>
      <c r="F13" s="18">
        <v>1920</v>
      </c>
      <c r="G13" s="23">
        <f t="shared" si="0"/>
        <v>580.4012170000001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2173.28575</v>
      </c>
      <c r="D7" s="22">
        <v>0</v>
      </c>
      <c r="E7" s="22">
        <v>14.703747</v>
      </c>
      <c r="F7" s="18">
        <v>2300</v>
      </c>
      <c r="G7" s="23">
        <f aca="true" t="shared" si="0" ref="G7:G13">IF(F7-C7&gt;3,F7-C7,0)</f>
        <v>126.71424999999999</v>
      </c>
    </row>
    <row r="8" spans="2:7" ht="15">
      <c r="B8" s="28" t="s">
        <v>48</v>
      </c>
      <c r="C8" s="18">
        <v>2187.989497</v>
      </c>
      <c r="D8" s="18">
        <v>0</v>
      </c>
      <c r="E8" s="18">
        <v>9.184279</v>
      </c>
      <c r="F8" s="18">
        <v>2300</v>
      </c>
      <c r="G8" s="23">
        <f t="shared" si="0"/>
        <v>112.01050299999997</v>
      </c>
    </row>
    <row r="9" spans="2:7" ht="15">
      <c r="B9" s="29" t="s">
        <v>49</v>
      </c>
      <c r="C9" s="18">
        <v>2197.173776</v>
      </c>
      <c r="D9" s="18">
        <v>0</v>
      </c>
      <c r="E9" s="18">
        <v>18.278249</v>
      </c>
      <c r="F9" s="18">
        <v>2300</v>
      </c>
      <c r="G9" s="23">
        <f t="shared" si="0"/>
        <v>102.82622399999991</v>
      </c>
    </row>
    <row r="10" spans="2:7" ht="15">
      <c r="B10" s="29" t="s">
        <v>50</v>
      </c>
      <c r="C10" s="18">
        <v>2215.452025</v>
      </c>
      <c r="D10" s="18">
        <v>0</v>
      </c>
      <c r="E10" s="18">
        <v>13.633596</v>
      </c>
      <c r="F10" s="18">
        <v>2300</v>
      </c>
      <c r="G10" s="23">
        <f t="shared" si="0"/>
        <v>84.54797499999995</v>
      </c>
    </row>
    <row r="11" spans="2:7" ht="15">
      <c r="B11" s="29" t="s">
        <v>51</v>
      </c>
      <c r="C11" s="18">
        <v>2229.085621</v>
      </c>
      <c r="D11" s="18">
        <v>0</v>
      </c>
      <c r="E11" s="18">
        <v>11.783478</v>
      </c>
      <c r="F11" s="18">
        <v>2300</v>
      </c>
      <c r="G11" s="23">
        <f t="shared" si="0"/>
        <v>70.91437899999983</v>
      </c>
    </row>
    <row r="12" spans="2:7" ht="15">
      <c r="B12" s="29" t="s">
        <v>52</v>
      </c>
      <c r="C12" s="18">
        <v>2240.869099</v>
      </c>
      <c r="D12" s="18">
        <v>0</v>
      </c>
      <c r="E12" s="18">
        <v>9.363501</v>
      </c>
      <c r="F12" s="18">
        <v>2300</v>
      </c>
      <c r="G12" s="23">
        <f t="shared" si="0"/>
        <v>59.130900999999994</v>
      </c>
    </row>
    <row r="13" spans="2:7" ht="15.75" thickBot="1">
      <c r="B13" s="30" t="s">
        <v>53</v>
      </c>
      <c r="C13" s="9">
        <v>2250.2326</v>
      </c>
      <c r="D13" s="9">
        <v>0</v>
      </c>
      <c r="E13" s="9">
        <v>5.365175</v>
      </c>
      <c r="F13" s="18">
        <v>2300</v>
      </c>
      <c r="G13" s="23">
        <f t="shared" si="0"/>
        <v>49.76740000000018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6.044074</v>
      </c>
      <c r="D7" s="22">
        <v>0</v>
      </c>
      <c r="E7" s="22">
        <v>8.3E-05</v>
      </c>
      <c r="F7" s="18">
        <v>310</v>
      </c>
      <c r="G7" s="23">
        <f>IF(ROUND(C7,2)=6.05,0,F7-C7)</f>
        <v>303.955926</v>
      </c>
    </row>
    <row r="8" spans="2:7" ht="15">
      <c r="B8" s="28" t="s">
        <v>48</v>
      </c>
      <c r="C8" s="18">
        <v>6.044157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303.955843</v>
      </c>
    </row>
    <row r="9" spans="2:7" ht="15">
      <c r="B9" s="29" t="s">
        <v>49</v>
      </c>
      <c r="C9" s="18">
        <v>6.04424</v>
      </c>
      <c r="D9" s="18">
        <v>0</v>
      </c>
      <c r="E9" s="18">
        <v>8.3E-05</v>
      </c>
      <c r="F9" s="18">
        <v>310</v>
      </c>
      <c r="G9" s="23">
        <f t="shared" si="0"/>
        <v>303.95576</v>
      </c>
    </row>
    <row r="10" spans="2:7" ht="15">
      <c r="B10" s="29" t="s">
        <v>50</v>
      </c>
      <c r="C10" s="18">
        <v>6.044323</v>
      </c>
      <c r="D10" s="18">
        <v>0</v>
      </c>
      <c r="E10" s="18">
        <v>8.1E-05</v>
      </c>
      <c r="F10" s="18">
        <v>310</v>
      </c>
      <c r="G10" s="23">
        <f t="shared" si="0"/>
        <v>303.955677</v>
      </c>
    </row>
    <row r="11" spans="2:7" ht="15">
      <c r="B11" s="29" t="s">
        <v>51</v>
      </c>
      <c r="C11" s="18">
        <v>6.044404</v>
      </c>
      <c r="D11" s="18">
        <v>0</v>
      </c>
      <c r="E11" s="18">
        <v>8.1E-05</v>
      </c>
      <c r="F11" s="18">
        <v>310</v>
      </c>
      <c r="G11" s="23">
        <f t="shared" si="0"/>
        <v>303.955596</v>
      </c>
    </row>
    <row r="12" spans="2:7" ht="15">
      <c r="B12" s="29" t="s">
        <v>52</v>
      </c>
      <c r="C12" s="18">
        <v>6.044485</v>
      </c>
      <c r="D12" s="18">
        <v>0</v>
      </c>
      <c r="E12" s="18">
        <v>8.1E-05</v>
      </c>
      <c r="F12" s="18">
        <v>310</v>
      </c>
      <c r="G12" s="23">
        <f t="shared" si="0"/>
        <v>303.955515</v>
      </c>
    </row>
    <row r="13" spans="2:7" ht="15.75" thickBot="1">
      <c r="B13" s="30" t="s">
        <v>53</v>
      </c>
      <c r="C13" s="9">
        <v>6.044566</v>
      </c>
      <c r="D13" s="9">
        <v>0</v>
      </c>
      <c r="E13" s="9">
        <v>8.1E-05</v>
      </c>
      <c r="F13" s="18">
        <v>310</v>
      </c>
      <c r="G13" s="23">
        <f t="shared" si="0"/>
        <v>303.955434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1352.795096</v>
      </c>
      <c r="D7" s="22">
        <v>0</v>
      </c>
      <c r="E7" s="22">
        <v>6.429788</v>
      </c>
      <c r="F7" s="18">
        <v>1500</v>
      </c>
      <c r="G7" s="23">
        <f>IF(F7-C7&gt;5,F7-C7,0)</f>
        <v>147.20490399999994</v>
      </c>
      <c r="H7" s="32"/>
    </row>
    <row r="8" spans="2:8" ht="15">
      <c r="B8" s="28" t="s">
        <v>48</v>
      </c>
      <c r="C8" s="18">
        <v>1359.224884</v>
      </c>
      <c r="D8" s="18">
        <v>0</v>
      </c>
      <c r="E8" s="18">
        <v>6.501244</v>
      </c>
      <c r="F8" s="18">
        <v>1500</v>
      </c>
      <c r="G8" s="23">
        <f aca="true" t="shared" si="0" ref="G8:G13">IF(F8-C8&gt;5,F8-C8,0)</f>
        <v>140.77511600000003</v>
      </c>
      <c r="H8" s="32"/>
    </row>
    <row r="9" spans="2:8" ht="15">
      <c r="B9" s="29" t="s">
        <v>49</v>
      </c>
      <c r="C9" s="18">
        <v>1365.726128</v>
      </c>
      <c r="D9" s="18">
        <v>0</v>
      </c>
      <c r="E9" s="18">
        <v>6.246868</v>
      </c>
      <c r="F9" s="18">
        <v>1500</v>
      </c>
      <c r="G9" s="23">
        <f t="shared" si="0"/>
        <v>134.27387199999998</v>
      </c>
      <c r="H9" s="32"/>
    </row>
    <row r="10" spans="2:8" ht="15">
      <c r="B10" s="29" t="s">
        <v>50</v>
      </c>
      <c r="C10" s="18">
        <v>1371.972996</v>
      </c>
      <c r="D10" s="18">
        <v>0</v>
      </c>
      <c r="E10" s="18">
        <v>6.126376</v>
      </c>
      <c r="F10" s="18">
        <v>1500</v>
      </c>
      <c r="G10" s="23">
        <f t="shared" si="0"/>
        <v>128.02700400000003</v>
      </c>
      <c r="H10" s="32"/>
    </row>
    <row r="11" spans="2:8" ht="15">
      <c r="B11" s="29" t="s">
        <v>51</v>
      </c>
      <c r="C11" s="18">
        <v>1378.099372</v>
      </c>
      <c r="D11" s="18">
        <v>0</v>
      </c>
      <c r="E11" s="18">
        <v>6.271512</v>
      </c>
      <c r="F11" s="18">
        <v>1500</v>
      </c>
      <c r="G11" s="23">
        <f t="shared" si="0"/>
        <v>121.9006280000001</v>
      </c>
      <c r="H11" s="32"/>
    </row>
    <row r="12" spans="2:7" ht="15">
      <c r="B12" s="29" t="s">
        <v>52</v>
      </c>
      <c r="C12" s="18">
        <v>1384.370884</v>
      </c>
      <c r="D12" s="18">
        <v>0</v>
      </c>
      <c r="E12" s="18">
        <v>6.489797</v>
      </c>
      <c r="F12" s="18">
        <v>1500</v>
      </c>
      <c r="G12" s="23">
        <f t="shared" si="0"/>
        <v>115.62911600000007</v>
      </c>
    </row>
    <row r="13" spans="2:7" ht="15.75" thickBot="1">
      <c r="B13" s="30" t="s">
        <v>53</v>
      </c>
      <c r="C13" s="9">
        <v>1390.860681</v>
      </c>
      <c r="D13" s="9">
        <v>0</v>
      </c>
      <c r="E13" s="9">
        <v>5.523683</v>
      </c>
      <c r="F13" s="18">
        <v>1500</v>
      </c>
      <c r="G13" s="23">
        <f t="shared" si="0"/>
        <v>109.13931899999989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908.499053</v>
      </c>
      <c r="D7" s="22">
        <v>0</v>
      </c>
      <c r="E7" s="22">
        <v>0.000732</v>
      </c>
      <c r="F7" s="18">
        <v>1300</v>
      </c>
      <c r="G7" s="23">
        <f>IF(F7-C7&gt;5,F7-C7,0)</f>
        <v>391.500947</v>
      </c>
    </row>
    <row r="8" spans="2:7" ht="15">
      <c r="B8" s="28" t="s">
        <v>48</v>
      </c>
      <c r="C8" s="18">
        <v>908.499785</v>
      </c>
      <c r="D8" s="18">
        <v>0</v>
      </c>
      <c r="E8" s="18">
        <v>0.000819</v>
      </c>
      <c r="F8" s="18">
        <v>1300</v>
      </c>
      <c r="G8" s="23">
        <f aca="true" t="shared" si="0" ref="G8:G13">IF(F8-C8&gt;5,F8-C8,0)</f>
        <v>391.500215</v>
      </c>
    </row>
    <row r="9" spans="2:7" ht="15">
      <c r="B9" s="29" t="s">
        <v>49</v>
      </c>
      <c r="C9" s="18">
        <v>908.500604</v>
      </c>
      <c r="D9" s="18">
        <v>0</v>
      </c>
      <c r="E9" s="18">
        <v>0.000561</v>
      </c>
      <c r="F9" s="18">
        <v>1300</v>
      </c>
      <c r="G9" s="23">
        <f t="shared" si="0"/>
        <v>391.49939600000005</v>
      </c>
    </row>
    <row r="10" spans="2:7" ht="15">
      <c r="B10" s="29" t="s">
        <v>50</v>
      </c>
      <c r="C10" s="18">
        <v>908.501165</v>
      </c>
      <c r="D10" s="18">
        <v>0</v>
      </c>
      <c r="E10" s="18">
        <v>0.000747</v>
      </c>
      <c r="F10" s="18">
        <v>1300</v>
      </c>
      <c r="G10" s="23">
        <f t="shared" si="0"/>
        <v>391.498835</v>
      </c>
    </row>
    <row r="11" spans="2:7" ht="15">
      <c r="B11" s="29" t="s">
        <v>51</v>
      </c>
      <c r="C11" s="18">
        <v>908.501912</v>
      </c>
      <c r="D11" s="18">
        <v>0</v>
      </c>
      <c r="E11" s="18">
        <v>0.000708</v>
      </c>
      <c r="F11" s="18">
        <v>1300</v>
      </c>
      <c r="G11" s="23">
        <f t="shared" si="0"/>
        <v>391.49808800000005</v>
      </c>
    </row>
    <row r="12" spans="2:7" ht="15">
      <c r="B12" s="29" t="s">
        <v>52</v>
      </c>
      <c r="C12" s="18">
        <v>908.50262</v>
      </c>
      <c r="D12" s="18">
        <v>0</v>
      </c>
      <c r="E12" s="18">
        <v>0.00067</v>
      </c>
      <c r="F12" s="18">
        <v>1300</v>
      </c>
      <c r="G12" s="23">
        <f t="shared" si="0"/>
        <v>391.49738</v>
      </c>
    </row>
    <row r="13" spans="2:7" ht="15.75" thickBot="1">
      <c r="B13" s="30" t="s">
        <v>53</v>
      </c>
      <c r="C13" s="9">
        <v>908.50329</v>
      </c>
      <c r="D13" s="9">
        <v>0</v>
      </c>
      <c r="E13" s="9">
        <v>0.000713</v>
      </c>
      <c r="F13" s="18">
        <v>1300</v>
      </c>
      <c r="G13" s="23">
        <f t="shared" si="0"/>
        <v>391.49671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2020-11-30T14:32:55Z</dcterms:modified>
  <cp:category/>
  <cp:version/>
  <cp:contentType/>
  <cp:contentStatus/>
</cp:coreProperties>
</file>