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<sst xmlns="http://schemas.openxmlformats.org/spreadsheetml/2006/main" count="211" uniqueCount="54">
  <si>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</si>
  <si>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</si>
  <si>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</si>
  <si>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</si>
  <si>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</si>
  <si>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</si>
  <si>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</si>
  <si>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</si>
  <si>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</si>
  <si>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</si>
  <si>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</si>
  <si>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</si>
  <si>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</si>
  <si>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</si>
  <si>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</si>
  <si>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</si>
  <si>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</si>
  <si>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</si>
  <si>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</si>
  <si>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</si>
  <si>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</si>
  <si>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</si>
  <si>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</si>
  <si>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</si>
  <si>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</si>
  <si>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</si>
  <si>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</si>
  <si>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</si>
  <si>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</si>
  <si>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</si>
  <si>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</si>
  <si>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</si>
  <si>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</si>
  <si>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</si>
  <si>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</si>
  <si>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</si>
  <si>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</si>
  <si>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</si>
  <si>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</si>
  <si>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</si>
  <si>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</si>
  <si>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</si>
  <si>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</si>
  <si>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</si>
  <si>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</si>
  <si>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</si>
  <si>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06.09.2020</t>
  </si>
  <si>
    <t>06.09.2020</t>
  </si>
  <si>
    <t>05.09.2020</t>
  </si>
  <si>
    <t>04.09.2020</t>
  </si>
  <si>
    <t>03.09.2020</t>
  </si>
  <si>
    <t>02.09.2020</t>
  </si>
  <si>
    <t>01.09.2020</t>
  </si>
  <si>
    <t>31.08.2020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</si>
</sst>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778.676945</v>
      </c>
      <c r="D9" s="17">
        <v>250</v>
      </c>
      <c r="E9" s="17">
        <f>'UGS Uhersko'!C7</f>
        <v>528.676945</v>
      </c>
      <c r="F9" s="17">
        <f>'UGS Uhersko'!D7</f>
        <v>6.898852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15574.341153604</v>
      </c>
      <c r="D10" s="18">
        <v>3700</v>
      </c>
      <c r="E10" s="18">
        <f>'UGS Bilche-Volitsko Uhersko'!C7</f>
        <v>11874.341153604</v>
      </c>
      <c r="F10" s="18">
        <f>'UGS Bilche-Volitsko Uhersko'!D7</f>
        <v>43.348044</v>
      </c>
      <c r="G10" s="18">
        <f>'UGS Bilche-Volitsko Uhersko'!E7</f>
        <v>0.000423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2769.225286</v>
      </c>
      <c r="D11" s="18">
        <v>622</v>
      </c>
      <c r="E11" s="18">
        <f>'UGS Dashavske'!C7</f>
        <v>2147.225286</v>
      </c>
      <c r="F11" s="18">
        <f>'UGS Dashavske'!D7</f>
        <v>7.937971</v>
      </c>
      <c r="G11" s="18">
        <f>'UGS Dashavske'!E7</f>
        <v>0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1168.204913</v>
      </c>
      <c r="D12" s="18"/>
      <c r="E12" s="18">
        <f>'UGS Oparske'!C7</f>
        <v>1168.204913</v>
      </c>
      <c r="F12" s="18">
        <f>'UGS Oparske'!D7</f>
        <v>6.024487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2222.074973</v>
      </c>
      <c r="D13" s="18"/>
      <c r="E13" s="18">
        <f>'UGS Bogordchanske'!C7</f>
        <v>2222.074973</v>
      </c>
      <c r="F13" s="18">
        <f>'UGS Bogordchanske'!D7</f>
        <v>4.385628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96.049037</v>
      </c>
      <c r="D14" s="18">
        <v>90</v>
      </c>
      <c r="E14" s="18">
        <f>'UGS Olushivske'!C7</f>
        <v>6.049037</v>
      </c>
      <c r="F14" s="18">
        <f>'UGS Olushivske'!D7</f>
        <v>0</v>
      </c>
      <c r="G14" s="18">
        <f>'UGS Olushivske'!E7</f>
        <v>8.3E-05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1290.271804</v>
      </c>
      <c r="D15" s="18"/>
      <c r="E15" s="18">
        <f>'UGS Mryn'!C7</f>
        <v>1290.271804</v>
      </c>
      <c r="F15" s="18">
        <f>'UGS Mryn'!D7</f>
        <v>6.851861</v>
      </c>
      <c r="G15" s="18">
        <f>'UGS Mryn'!E7</f>
        <v>0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710.116965</v>
      </c>
      <c r="D16" s="18"/>
      <c r="E16" s="18">
        <f>'UGS Solohivske'!C7</f>
        <v>710.116965</v>
      </c>
      <c r="F16" s="18">
        <f>'UGS Solohivske'!D7</f>
        <v>6.982511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594.330086</v>
      </c>
      <c r="D17" s="18"/>
      <c r="E17" s="18">
        <f>'UGS Proletarske'!C7</f>
        <v>594.330086</v>
      </c>
      <c r="F17" s="18">
        <f>'UGS Proletarske'!D7</f>
        <v>3.341306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695.090253</v>
      </c>
      <c r="D18" s="18"/>
      <c r="E18" s="18">
        <f>'UGS Kehychivske'!C7</f>
        <v>695.090253</v>
      </c>
      <c r="F18" s="18">
        <f>'UGS Kehychivske'!D7</f>
        <v>0</v>
      </c>
      <c r="G18" s="18">
        <f>'UGS Kehychivske'!E7</f>
        <v>6E-06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80.748109</v>
      </c>
      <c r="D19" s="18"/>
      <c r="E19" s="18">
        <f>'UGS Krasnopopivske'!C7</f>
        <v>80.748109</v>
      </c>
      <c r="F19" s="18">
        <f>'UGS Krasnopopivske'!D7</f>
        <v>0</v>
      </c>
      <c r="G19" s="18">
        <f>'UGS Krasnopopivske'!E7</f>
        <v>0.000195</v>
      </c>
      <c r="H19" s="18">
        <v>420</v>
      </c>
      <c r="I19" s="36" t="str">
        <f>IF(ROUND(E19,2)&lt;&gt;80.75," ","Injections in UGS are not planned ")</f>
        <v>Injections in UGS are not planned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0.000195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26154.993208604003</v>
      </c>
      <c r="D21" s="38">
        <f>SUM(D9:D20)</f>
        <v>4662</v>
      </c>
      <c r="E21" s="39">
        <f>SUM(E9:E20)</f>
        <v>21492.993208604003</v>
      </c>
      <c r="F21" s="39">
        <f>SUM(F9:F19)</f>
        <v>85.77065999999999</v>
      </c>
      <c r="G21" s="39">
        <f>SUM(G9:G19)</f>
        <v>0.000707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4017.6667913959973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594.330086</v>
      </c>
      <c r="D7" s="22">
        <v>3.341306</v>
      </c>
      <c r="E7" s="22">
        <v>0</v>
      </c>
      <c r="F7" s="18">
        <v>1000</v>
      </c>
      <c r="G7" s="23">
        <f>IF(F7-C7&gt;5,F7-C7,0)</f>
        <v>405.66991399999995</v>
      </c>
    </row>
    <row r="8" spans="2:7" ht="15">
      <c r="B8" s="28" t="s">
        <v>48</v>
      </c>
      <c r="C8" s="18">
        <v>590.98878</v>
      </c>
      <c r="D8" s="18">
        <v>3.420417</v>
      </c>
      <c r="E8" s="18">
        <v>0</v>
      </c>
      <c r="F8" s="18">
        <v>1000</v>
      </c>
      <c r="G8" s="23">
        <f aca="true" t="shared" si="0" ref="G8:G13">IF(F8-C8&gt;5,F8-C8,0)</f>
        <v>409.01122</v>
      </c>
    </row>
    <row r="9" spans="2:7" ht="15">
      <c r="B9" s="29" t="s">
        <v>49</v>
      </c>
      <c r="C9" s="18">
        <v>587.568363</v>
      </c>
      <c r="D9" s="18">
        <v>3.552808</v>
      </c>
      <c r="E9" s="18">
        <v>0</v>
      </c>
      <c r="F9" s="18">
        <v>1000</v>
      </c>
      <c r="G9" s="23">
        <f t="shared" si="0"/>
        <v>412.431637</v>
      </c>
    </row>
    <row r="10" spans="2:7" ht="15">
      <c r="B10" s="29" t="s">
        <v>50</v>
      </c>
      <c r="C10" s="18">
        <v>584.015555</v>
      </c>
      <c r="D10" s="18">
        <v>3.579434</v>
      </c>
      <c r="E10" s="18">
        <v>0</v>
      </c>
      <c r="F10" s="18">
        <v>1000</v>
      </c>
      <c r="G10" s="23">
        <f t="shared" si="0"/>
        <v>415.98444500000005</v>
      </c>
    </row>
    <row r="11" spans="2:7" ht="15">
      <c r="B11" s="29" t="s">
        <v>51</v>
      </c>
      <c r="C11" s="18">
        <v>580.436121</v>
      </c>
      <c r="D11" s="18">
        <v>3.61052</v>
      </c>
      <c r="E11" s="18">
        <v>0</v>
      </c>
      <c r="F11" s="18">
        <v>1000</v>
      </c>
      <c r="G11" s="23">
        <f t="shared" si="0"/>
        <v>419.56387900000004</v>
      </c>
    </row>
    <row r="12" spans="2:7" ht="15">
      <c r="B12" s="29" t="s">
        <v>52</v>
      </c>
      <c r="C12" s="18">
        <v>576.825601</v>
      </c>
      <c r="D12" s="18">
        <v>3.569422</v>
      </c>
      <c r="E12" s="18">
        <v>0</v>
      </c>
      <c r="F12" s="18">
        <v>1000</v>
      </c>
      <c r="G12" s="23">
        <f t="shared" si="0"/>
        <v>423.174399</v>
      </c>
    </row>
    <row r="13" spans="2:7" ht="15.75" thickBot="1">
      <c r="B13" s="30" t="s">
        <v>53</v>
      </c>
      <c r="C13" s="9">
        <v>573.256179</v>
      </c>
      <c r="D13" s="9">
        <v>3.546354</v>
      </c>
      <c r="E13" s="9">
        <v>0</v>
      </c>
      <c r="F13" s="18">
        <v>1000</v>
      </c>
      <c r="G13" s="23">
        <f t="shared" si="0"/>
        <v>426.743821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695.090253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695.090259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695.090265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695.090271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695.090277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695.090283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695.090289</v>
      </c>
      <c r="D13" s="9">
        <v>0</v>
      </c>
      <c r="E13" s="9">
        <v>1.8E-05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80.748109</v>
      </c>
      <c r="D7" s="22">
        <v>0</v>
      </c>
      <c r="E7" s="22">
        <v>0.000195</v>
      </c>
      <c r="F7" s="18">
        <v>420</v>
      </c>
      <c r="G7" s="23">
        <f>IF(ROUND(C7,2)=80.75,0,F7-C7)</f>
        <v>0</v>
      </c>
    </row>
    <row r="8" spans="2:8" ht="15">
      <c r="B8" s="28" t="s">
        <v>48</v>
      </c>
      <c r="C8" s="18">
        <v>80.748304</v>
      </c>
      <c r="D8" s="18">
        <v>0</v>
      </c>
      <c r="E8" s="18">
        <v>0.000195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29" t="s">
        <v>49</v>
      </c>
      <c r="C9" s="18">
        <v>80.748499</v>
      </c>
      <c r="D9" s="18">
        <v>0</v>
      </c>
      <c r="E9" s="18">
        <v>0.000195</v>
      </c>
      <c r="F9" s="18">
        <v>420</v>
      </c>
      <c r="G9" s="23">
        <f t="shared" si="0"/>
        <v>0</v>
      </c>
      <c r="H9" s="11"/>
    </row>
    <row r="10" spans="2:8" ht="15">
      <c r="B10" s="29" t="s">
        <v>50</v>
      </c>
      <c r="C10" s="18">
        <v>80.748694</v>
      </c>
      <c r="D10" s="18">
        <v>0</v>
      </c>
      <c r="E10" s="18">
        <v>0.000194</v>
      </c>
      <c r="F10" s="18">
        <v>420</v>
      </c>
      <c r="G10" s="23">
        <f t="shared" si="0"/>
        <v>0</v>
      </c>
      <c r="H10" s="11"/>
    </row>
    <row r="11" spans="2:8" ht="15">
      <c r="B11" s="29" t="s">
        <v>51</v>
      </c>
      <c r="C11" s="18">
        <v>80.748888</v>
      </c>
      <c r="D11" s="18">
        <v>0</v>
      </c>
      <c r="E11" s="18">
        <v>0.000194</v>
      </c>
      <c r="F11" s="18">
        <v>420</v>
      </c>
      <c r="G11" s="23">
        <f t="shared" si="0"/>
        <v>0</v>
      </c>
      <c r="H11" s="11"/>
    </row>
    <row r="12" spans="2:8" ht="15">
      <c r="B12" s="29" t="s">
        <v>52</v>
      </c>
      <c r="C12" s="18">
        <v>80.749082</v>
      </c>
      <c r="D12" s="18">
        <v>0</v>
      </c>
      <c r="E12" s="18">
        <v>0.000194</v>
      </c>
      <c r="F12" s="18">
        <v>420</v>
      </c>
      <c r="G12" s="23">
        <f t="shared" si="0"/>
        <v>0</v>
      </c>
      <c r="H12" s="11"/>
    </row>
    <row r="13" spans="2:8" ht="15.75" thickBot="1">
      <c r="B13" s="30" t="s">
        <v>53</v>
      </c>
      <c r="C13" s="9">
        <v>80.749276</v>
      </c>
      <c r="D13" s="9">
        <v>0</v>
      </c>
      <c r="E13" s="9">
        <v>0.000221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80.748109</v>
      </c>
      <c r="D7" s="22">
        <v>0</v>
      </c>
      <c r="E7" s="22">
        <v>0.000195</v>
      </c>
      <c r="F7" s="18">
        <v>400</v>
      </c>
      <c r="G7" s="23">
        <f>F7-C7</f>
        <v>319.251891</v>
      </c>
    </row>
    <row r="8" spans="2:7" ht="15">
      <c r="B8" s="6" t="s">
        <v>48</v>
      </c>
      <c r="C8" s="18">
        <v>80.748304</v>
      </c>
      <c r="D8" s="18">
        <v>0</v>
      </c>
      <c r="E8" s="18">
        <v>0.000195</v>
      </c>
      <c r="F8" s="18">
        <v>400</v>
      </c>
      <c r="G8" s="23">
        <f aca="true" t="shared" si="0" ref="G8:G13">F8-C8</f>
        <v>319.251696</v>
      </c>
    </row>
    <row r="9" spans="2:7" ht="15">
      <c r="B9" s="7" t="s">
        <v>49</v>
      </c>
      <c r="C9" s="18">
        <v>80.748499</v>
      </c>
      <c r="D9" s="18">
        <v>0</v>
      </c>
      <c r="E9" s="18">
        <v>0.000195</v>
      </c>
      <c r="F9" s="18">
        <v>400</v>
      </c>
      <c r="G9" s="23">
        <f t="shared" si="0"/>
        <v>319.251501</v>
      </c>
    </row>
    <row r="10" spans="2:7" ht="15">
      <c r="B10" s="7" t="s">
        <v>50</v>
      </c>
      <c r="C10" s="18">
        <v>80.748694</v>
      </c>
      <c r="D10" s="18">
        <v>0</v>
      </c>
      <c r="E10" s="18">
        <v>0.000194</v>
      </c>
      <c r="F10" s="18">
        <v>400</v>
      </c>
      <c r="G10" s="23">
        <f t="shared" si="0"/>
        <v>319.251306</v>
      </c>
    </row>
    <row r="11" spans="2:7" ht="15">
      <c r="B11" s="7" t="s">
        <v>51</v>
      </c>
      <c r="C11" s="18">
        <v>80.748888</v>
      </c>
      <c r="D11" s="18">
        <v>0</v>
      </c>
      <c r="E11" s="18">
        <v>0.000194</v>
      </c>
      <c r="F11" s="18">
        <v>400</v>
      </c>
      <c r="G11" s="23">
        <f t="shared" si="0"/>
        <v>319.25111200000003</v>
      </c>
    </row>
    <row r="12" spans="2:7" ht="15">
      <c r="B12" s="7" t="s">
        <v>52</v>
      </c>
      <c r="C12" s="18">
        <v>80.749082</v>
      </c>
      <c r="D12" s="18">
        <v>0</v>
      </c>
      <c r="E12" s="18">
        <v>0.000194</v>
      </c>
      <c r="F12" s="18">
        <v>400</v>
      </c>
      <c r="G12" s="23">
        <f t="shared" si="0"/>
        <v>319.250918</v>
      </c>
    </row>
    <row r="13" spans="2:7" ht="15.75" thickBot="1">
      <c r="B13" s="8" t="s">
        <v>53</v>
      </c>
      <c r="C13" s="9">
        <v>80.749276</v>
      </c>
      <c r="D13" s="9">
        <v>0</v>
      </c>
      <c r="E13" s="9">
        <v>0.000221</v>
      </c>
      <c r="F13" s="18">
        <v>400</v>
      </c>
      <c r="G13" s="23">
        <f t="shared" si="0"/>
        <v>319.250724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528.676945</v>
      </c>
      <c r="D7" s="22">
        <v>6.898852</v>
      </c>
      <c r="E7" s="22">
        <v>0</v>
      </c>
      <c r="F7" s="17">
        <v>1900</v>
      </c>
      <c r="G7" s="23">
        <f>IF(F7-C7&gt;5,F7-C7,0)</f>
        <v>1371.3230549999998</v>
      </c>
    </row>
    <row r="8" spans="2:7" ht="15">
      <c r="B8" s="28" t="s">
        <v>48</v>
      </c>
      <c r="C8" s="18">
        <v>521.778093</v>
      </c>
      <c r="D8" s="18">
        <v>6.776218</v>
      </c>
      <c r="E8" s="18">
        <v>0</v>
      </c>
      <c r="F8" s="17">
        <v>1900</v>
      </c>
      <c r="G8" s="23">
        <f aca="true" t="shared" si="0" ref="G8:G13">IF(F8-C8&gt;5,F8-C8,0)</f>
        <v>1378.221907</v>
      </c>
    </row>
    <row r="9" spans="2:7" ht="15">
      <c r="B9" s="29" t="s">
        <v>49</v>
      </c>
      <c r="C9" s="18">
        <v>515.001875</v>
      </c>
      <c r="D9" s="18">
        <v>6.568167</v>
      </c>
      <c r="E9" s="18">
        <v>0</v>
      </c>
      <c r="F9" s="17">
        <v>1900</v>
      </c>
      <c r="G9" s="23">
        <f t="shared" si="0"/>
        <v>1384.998125</v>
      </c>
    </row>
    <row r="10" spans="2:7" ht="15">
      <c r="B10" s="29" t="s">
        <v>50</v>
      </c>
      <c r="C10" s="18">
        <v>508.433708</v>
      </c>
      <c r="D10" s="18">
        <v>6.562199</v>
      </c>
      <c r="E10" s="18">
        <v>0</v>
      </c>
      <c r="F10" s="17">
        <v>1900</v>
      </c>
      <c r="G10" s="23">
        <f t="shared" si="0"/>
        <v>1391.566292</v>
      </c>
    </row>
    <row r="11" spans="2:7" ht="15">
      <c r="B11" s="29" t="s">
        <v>51</v>
      </c>
      <c r="C11" s="18">
        <v>501.871509</v>
      </c>
      <c r="D11" s="18">
        <v>7.174489</v>
      </c>
      <c r="E11" s="18">
        <v>0</v>
      </c>
      <c r="F11" s="17">
        <v>1900</v>
      </c>
      <c r="G11" s="23">
        <f t="shared" si="0"/>
        <v>1398.128491</v>
      </c>
    </row>
    <row r="12" spans="2:7" ht="15">
      <c r="B12" s="29" t="s">
        <v>52</v>
      </c>
      <c r="C12" s="18">
        <v>494.69702</v>
      </c>
      <c r="D12" s="18">
        <v>7.436663</v>
      </c>
      <c r="E12" s="18">
        <v>0</v>
      </c>
      <c r="F12" s="17">
        <v>1900</v>
      </c>
      <c r="G12" s="23">
        <f t="shared" si="0"/>
        <v>1405.30298</v>
      </c>
    </row>
    <row r="13" spans="2:7" ht="15.75" thickBot="1">
      <c r="B13" s="30" t="s">
        <v>53</v>
      </c>
      <c r="C13" s="9">
        <v>487.260357</v>
      </c>
      <c r="D13" s="9">
        <v>8.481934</v>
      </c>
      <c r="E13" s="9">
        <v>0</v>
      </c>
      <c r="F13" s="17">
        <v>1900</v>
      </c>
      <c r="G13" s="23">
        <f t="shared" si="0"/>
        <v>1412.739643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11874.341153604</v>
      </c>
      <c r="D7" s="22">
        <v>43.348044</v>
      </c>
      <c r="E7" s="22">
        <v>0.000423</v>
      </c>
      <c r="F7" s="26">
        <f>'[1]Всі_ПСГ'!$F$8</f>
        <v>17050</v>
      </c>
      <c r="G7" s="23">
        <f>IF(F7-C7&gt;5,F7-C7,0)</f>
        <v>5175.658846396</v>
      </c>
    </row>
    <row r="8" spans="2:8" ht="15">
      <c r="B8" s="28" t="s">
        <v>48</v>
      </c>
      <c r="C8" s="18">
        <v>11830.993532604</v>
      </c>
      <c r="D8" s="18">
        <v>44.18985</v>
      </c>
      <c r="E8" s="18">
        <v>0.000423</v>
      </c>
      <c r="F8" s="26">
        <f>'[1]Всі_ПСГ'!$F$8</f>
        <v>17050</v>
      </c>
      <c r="G8" s="23">
        <f aca="true" t="shared" si="0" ref="G8:G13">IF(F8-C8&gt;5,F8-C8,0)</f>
        <v>5219.0064673960005</v>
      </c>
      <c r="H8" s="11"/>
    </row>
    <row r="9" spans="2:8" ht="15">
      <c r="B9" s="29" t="s">
        <v>49</v>
      </c>
      <c r="C9" s="18">
        <v>11786.804105604</v>
      </c>
      <c r="D9" s="18">
        <v>45.109609</v>
      </c>
      <c r="E9" s="18">
        <v>0.000423</v>
      </c>
      <c r="F9" s="26">
        <f>'[1]Всі_ПСГ'!$F$8</f>
        <v>17050</v>
      </c>
      <c r="G9" s="23">
        <f t="shared" si="0"/>
        <v>5263.195894396</v>
      </c>
      <c r="H9" s="11"/>
    </row>
    <row r="10" spans="2:8" ht="15">
      <c r="B10" s="29" t="s">
        <v>50</v>
      </c>
      <c r="C10" s="18">
        <v>11741.694919604</v>
      </c>
      <c r="D10" s="18">
        <v>44.856919</v>
      </c>
      <c r="E10" s="18">
        <v>0.000423</v>
      </c>
      <c r="F10" s="26">
        <f>'[1]Всі_ПСГ'!$F$8</f>
        <v>17050</v>
      </c>
      <c r="G10" s="23">
        <f t="shared" si="0"/>
        <v>5308.3050803959995</v>
      </c>
      <c r="H10" s="11"/>
    </row>
    <row r="11" spans="2:8" ht="15">
      <c r="B11" s="29" t="s">
        <v>51</v>
      </c>
      <c r="C11" s="18">
        <v>11696.838423604</v>
      </c>
      <c r="D11" s="18">
        <v>46.097453</v>
      </c>
      <c r="E11" s="18">
        <v>0.000424</v>
      </c>
      <c r="F11" s="26">
        <f>'[1]Всі_ПСГ'!$F$8</f>
        <v>17050</v>
      </c>
      <c r="G11" s="23">
        <f t="shared" si="0"/>
        <v>5353.161576396</v>
      </c>
      <c r="H11" s="11"/>
    </row>
    <row r="12" spans="2:8" ht="15">
      <c r="B12" s="29" t="s">
        <v>52</v>
      </c>
      <c r="C12" s="18">
        <v>11650.741394604</v>
      </c>
      <c r="D12" s="18">
        <v>49.15867</v>
      </c>
      <c r="E12" s="18">
        <v>0.000424</v>
      </c>
      <c r="F12" s="26">
        <f>'[1]Всі_ПСГ'!$F$8</f>
        <v>17050</v>
      </c>
      <c r="G12" s="23">
        <f t="shared" si="0"/>
        <v>5399.258605396</v>
      </c>
      <c r="H12" s="11"/>
    </row>
    <row r="13" spans="2:8" ht="15.75" thickBot="1">
      <c r="B13" s="30" t="s">
        <v>53</v>
      </c>
      <c r="C13" s="9">
        <v>11601.583148604</v>
      </c>
      <c r="D13" s="9">
        <v>52.935383</v>
      </c>
      <c r="E13" s="9">
        <v>0.000325</v>
      </c>
      <c r="F13" s="26">
        <f>'[1]Всі_ПСГ'!$F$8</f>
        <v>17050</v>
      </c>
      <c r="G13" s="23">
        <f t="shared" si="0"/>
        <v>5448.416851395999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2147.225286</v>
      </c>
      <c r="D7" s="22">
        <v>7.937971</v>
      </c>
      <c r="E7" s="22">
        <v>0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2139.287315</v>
      </c>
      <c r="D8" s="18">
        <v>8.992432</v>
      </c>
      <c r="E8" s="18">
        <v>0</v>
      </c>
      <c r="F8" s="18">
        <v>2150</v>
      </c>
      <c r="G8" s="23">
        <f aca="true" t="shared" si="0" ref="G8:G13">IF(F8-C8&gt;5,F8-C8,0)</f>
        <v>10.712684999999965</v>
      </c>
    </row>
    <row r="9" spans="2:7" ht="15">
      <c r="B9" s="29" t="s">
        <v>49</v>
      </c>
      <c r="C9" s="18">
        <v>2130.294884</v>
      </c>
      <c r="D9" s="18">
        <v>9.550943</v>
      </c>
      <c r="E9" s="18">
        <v>0</v>
      </c>
      <c r="F9" s="18">
        <v>2150</v>
      </c>
      <c r="G9" s="23">
        <f t="shared" si="0"/>
        <v>19.70511600000009</v>
      </c>
    </row>
    <row r="10" spans="2:7" ht="15">
      <c r="B10" s="29" t="s">
        <v>50</v>
      </c>
      <c r="C10" s="18">
        <v>2120.743941</v>
      </c>
      <c r="D10" s="18">
        <v>7.449725</v>
      </c>
      <c r="E10" s="18">
        <v>0</v>
      </c>
      <c r="F10" s="18">
        <v>2150</v>
      </c>
      <c r="G10" s="23">
        <f t="shared" si="0"/>
        <v>29.256058999999823</v>
      </c>
    </row>
    <row r="11" spans="2:7" ht="15">
      <c r="B11" s="29" t="s">
        <v>51</v>
      </c>
      <c r="C11" s="18">
        <v>2113.294216</v>
      </c>
      <c r="D11" s="18">
        <v>0</v>
      </c>
      <c r="E11" s="18">
        <v>0.001492</v>
      </c>
      <c r="F11" s="18">
        <v>2150</v>
      </c>
      <c r="G11" s="23">
        <f t="shared" si="0"/>
        <v>36.70578400000022</v>
      </c>
    </row>
    <row r="12" spans="2:7" ht="15">
      <c r="B12" s="29" t="s">
        <v>52</v>
      </c>
      <c r="C12" s="18">
        <v>2113.295708</v>
      </c>
      <c r="D12" s="18">
        <v>2.219385</v>
      </c>
      <c r="E12" s="18">
        <v>0</v>
      </c>
      <c r="F12" s="18">
        <v>2150</v>
      </c>
      <c r="G12" s="23">
        <f t="shared" si="0"/>
        <v>36.704291999999896</v>
      </c>
    </row>
    <row r="13" spans="2:7" ht="15.75" thickBot="1">
      <c r="B13" s="30" t="s">
        <v>53</v>
      </c>
      <c r="C13" s="9">
        <v>2111.076323</v>
      </c>
      <c r="D13" s="9">
        <v>16.161767</v>
      </c>
      <c r="E13" s="9">
        <v>0</v>
      </c>
      <c r="F13" s="18">
        <v>2150</v>
      </c>
      <c r="G13" s="23">
        <f t="shared" si="0"/>
        <v>38.923677000000225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1168.204913</v>
      </c>
      <c r="D7" s="22">
        <v>6.024487</v>
      </c>
      <c r="E7" s="22">
        <v>0</v>
      </c>
      <c r="F7" s="18">
        <v>1920</v>
      </c>
      <c r="G7" s="23">
        <f>IF(F7-C7&gt;5,F7-C7,0)</f>
        <v>751.795087</v>
      </c>
    </row>
    <row r="8" spans="2:7" ht="15">
      <c r="B8" s="28" t="s">
        <v>48</v>
      </c>
      <c r="C8" s="18">
        <v>1162.180427</v>
      </c>
      <c r="D8" s="18">
        <v>5.381863</v>
      </c>
      <c r="E8" s="18">
        <v>0</v>
      </c>
      <c r="F8" s="18">
        <v>1920</v>
      </c>
      <c r="G8" s="23">
        <f aca="true" t="shared" si="0" ref="G8:G13">IF(F8-C8&gt;5,F8-C8,0)</f>
        <v>757.819573</v>
      </c>
    </row>
    <row r="9" spans="2:7" ht="15">
      <c r="B9" s="29" t="s">
        <v>49</v>
      </c>
      <c r="C9" s="18">
        <v>1156.798564</v>
      </c>
      <c r="D9" s="18">
        <v>5.982486</v>
      </c>
      <c r="E9" s="18">
        <v>0</v>
      </c>
      <c r="F9" s="18">
        <v>1920</v>
      </c>
      <c r="G9" s="23">
        <f t="shared" si="0"/>
        <v>763.2014360000001</v>
      </c>
    </row>
    <row r="10" spans="2:7" ht="15">
      <c r="B10" s="29" t="s">
        <v>50</v>
      </c>
      <c r="C10" s="18">
        <v>1150.816078</v>
      </c>
      <c r="D10" s="18">
        <v>6.015652</v>
      </c>
      <c r="E10" s="18">
        <v>0</v>
      </c>
      <c r="F10" s="18">
        <v>1920</v>
      </c>
      <c r="G10" s="23">
        <f t="shared" si="0"/>
        <v>769.1839219999999</v>
      </c>
    </row>
    <row r="11" spans="2:7" ht="15">
      <c r="B11" s="29" t="s">
        <v>51</v>
      </c>
      <c r="C11" s="18">
        <v>1144.800425</v>
      </c>
      <c r="D11" s="18">
        <v>6.038967</v>
      </c>
      <c r="E11" s="18">
        <v>0</v>
      </c>
      <c r="F11" s="18">
        <v>1920</v>
      </c>
      <c r="G11" s="23">
        <f t="shared" si="0"/>
        <v>775.1995750000001</v>
      </c>
    </row>
    <row r="12" spans="2:7" ht="15">
      <c r="B12" s="29" t="s">
        <v>52</v>
      </c>
      <c r="C12" s="18">
        <v>1138.761458</v>
      </c>
      <c r="D12" s="18">
        <v>6.011839</v>
      </c>
      <c r="E12" s="18">
        <v>0</v>
      </c>
      <c r="F12" s="18">
        <v>1920</v>
      </c>
      <c r="G12" s="23">
        <f t="shared" si="0"/>
        <v>781.238542</v>
      </c>
    </row>
    <row r="13" spans="2:7" ht="15.75" thickBot="1">
      <c r="B13" s="30" t="s">
        <v>53</v>
      </c>
      <c r="C13" s="9">
        <v>1132.749619</v>
      </c>
      <c r="D13" s="9">
        <v>5.700191</v>
      </c>
      <c r="E13" s="9">
        <v>0</v>
      </c>
      <c r="F13" s="18">
        <v>1920</v>
      </c>
      <c r="G13" s="23">
        <f t="shared" si="0"/>
        <v>787.2503810000001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2222.074973</v>
      </c>
      <c r="D7" s="22">
        <v>4.385628</v>
      </c>
      <c r="E7" s="22">
        <v>0</v>
      </c>
      <c r="F7" s="18">
        <v>2300</v>
      </c>
      <c r="G7" s="23">
        <f aca="true" t="shared" si="0" ref="G7:G13">IF(F7-C7&gt;3,F7-C7,0)</f>
        <v>77.92502699999977</v>
      </c>
    </row>
    <row r="8" spans="2:7" ht="15">
      <c r="B8" s="28" t="s">
        <v>48</v>
      </c>
      <c r="C8" s="18">
        <v>2217.689345</v>
      </c>
      <c r="D8" s="18">
        <v>5.275707</v>
      </c>
      <c r="E8" s="18">
        <v>0</v>
      </c>
      <c r="F8" s="18">
        <v>2300</v>
      </c>
      <c r="G8" s="23">
        <f t="shared" si="0"/>
        <v>82.31065500000022</v>
      </c>
    </row>
    <row r="9" spans="2:7" ht="15">
      <c r="B9" s="29" t="s">
        <v>49</v>
      </c>
      <c r="C9" s="18">
        <v>2212.413638</v>
      </c>
      <c r="D9" s="18">
        <v>4.675142</v>
      </c>
      <c r="E9" s="18">
        <v>0</v>
      </c>
      <c r="F9" s="18">
        <v>2300</v>
      </c>
      <c r="G9" s="23">
        <f t="shared" si="0"/>
        <v>87.58636200000001</v>
      </c>
    </row>
    <row r="10" spans="2:7" ht="15">
      <c r="B10" s="29" t="s">
        <v>50</v>
      </c>
      <c r="C10" s="18">
        <v>2207.738496</v>
      </c>
      <c r="D10" s="18">
        <v>5.372574</v>
      </c>
      <c r="E10" s="18">
        <v>0</v>
      </c>
      <c r="F10" s="18">
        <v>2300</v>
      </c>
      <c r="G10" s="23">
        <f t="shared" si="0"/>
        <v>92.26150400000006</v>
      </c>
    </row>
    <row r="11" spans="2:7" ht="15">
      <c r="B11" s="29" t="s">
        <v>51</v>
      </c>
      <c r="C11" s="18">
        <v>2202.365922</v>
      </c>
      <c r="D11" s="18">
        <v>5.501361</v>
      </c>
      <c r="E11" s="18">
        <v>0</v>
      </c>
      <c r="F11" s="18">
        <v>2300</v>
      </c>
      <c r="G11" s="23">
        <f t="shared" si="0"/>
        <v>97.63407800000004</v>
      </c>
    </row>
    <row r="12" spans="2:7" ht="15">
      <c r="B12" s="29" t="s">
        <v>52</v>
      </c>
      <c r="C12" s="18">
        <v>2196.864561</v>
      </c>
      <c r="D12" s="18">
        <v>5.402279</v>
      </c>
      <c r="E12" s="18">
        <v>0</v>
      </c>
      <c r="F12" s="18">
        <v>2300</v>
      </c>
      <c r="G12" s="23">
        <f t="shared" si="0"/>
        <v>103.13543900000013</v>
      </c>
    </row>
    <row r="13" spans="2:7" ht="15.75" thickBot="1">
      <c r="B13" s="30" t="s">
        <v>53</v>
      </c>
      <c r="C13" s="9">
        <v>2191.462282</v>
      </c>
      <c r="D13" s="9">
        <v>6.213361</v>
      </c>
      <c r="E13" s="9">
        <v>0</v>
      </c>
      <c r="F13" s="18">
        <v>2300</v>
      </c>
      <c r="G13" s="23">
        <f t="shared" si="0"/>
        <v>108.53771800000004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6.049037</v>
      </c>
      <c r="D7" s="22">
        <v>0</v>
      </c>
      <c r="E7" s="22">
        <v>8.3E-05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6.04912</v>
      </c>
      <c r="D8" s="18">
        <v>0</v>
      </c>
      <c r="E8" s="18">
        <v>8.3E-05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6.049203</v>
      </c>
      <c r="D9" s="18">
        <v>0</v>
      </c>
      <c r="E9" s="18">
        <v>8.3E-05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6.049286</v>
      </c>
      <c r="D10" s="18">
        <v>0</v>
      </c>
      <c r="E10" s="18">
        <v>8.3E-05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6.049369</v>
      </c>
      <c r="D11" s="18">
        <v>0</v>
      </c>
      <c r="E11" s="18">
        <v>8.3E-05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6.049452</v>
      </c>
      <c r="D12" s="18">
        <v>0</v>
      </c>
      <c r="E12" s="18">
        <v>8.3E-05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6.049535</v>
      </c>
      <c r="D13" s="9">
        <v>0</v>
      </c>
      <c r="E13" s="9">
        <v>0.000136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1290.271804</v>
      </c>
      <c r="D7" s="22">
        <v>6.851861</v>
      </c>
      <c r="E7" s="22">
        <v>0</v>
      </c>
      <c r="F7" s="18">
        <v>1500</v>
      </c>
      <c r="G7" s="23">
        <f>IF(F7-C7&gt;5,F7-C7,0)</f>
        <v>209.72819600000003</v>
      </c>
      <c r="H7" s="32"/>
    </row>
    <row r="8" spans="2:8" ht="15">
      <c r="B8" s="28" t="s">
        <v>48</v>
      </c>
      <c r="C8" s="18">
        <v>1283.419943</v>
      </c>
      <c r="D8" s="18">
        <v>6.744201</v>
      </c>
      <c r="E8" s="18">
        <v>0</v>
      </c>
      <c r="F8" s="18">
        <v>1500</v>
      </c>
      <c r="G8" s="23">
        <f aca="true" t="shared" si="0" ref="G8:G13">IF(F8-C8&gt;5,F8-C8,0)</f>
        <v>216.5800569999999</v>
      </c>
      <c r="H8" s="32"/>
    </row>
    <row r="9" spans="2:8" ht="15">
      <c r="B9" s="29" t="s">
        <v>49</v>
      </c>
      <c r="C9" s="18">
        <v>1276.675742</v>
      </c>
      <c r="D9" s="18">
        <v>6.651313</v>
      </c>
      <c r="E9" s="18">
        <v>0</v>
      </c>
      <c r="F9" s="18">
        <v>1500</v>
      </c>
      <c r="G9" s="23">
        <f t="shared" si="0"/>
        <v>223.3242580000001</v>
      </c>
      <c r="H9" s="32"/>
    </row>
    <row r="10" spans="2:8" ht="15">
      <c r="B10" s="29" t="s">
        <v>50</v>
      </c>
      <c r="C10" s="18">
        <v>1270.024429</v>
      </c>
      <c r="D10" s="18">
        <v>6.659151</v>
      </c>
      <c r="E10" s="18">
        <v>0</v>
      </c>
      <c r="F10" s="18">
        <v>1500</v>
      </c>
      <c r="G10" s="23">
        <f t="shared" si="0"/>
        <v>229.97557099999995</v>
      </c>
      <c r="H10" s="32"/>
    </row>
    <row r="11" spans="2:8" ht="15">
      <c r="B11" s="29" t="s">
        <v>51</v>
      </c>
      <c r="C11" s="18">
        <v>1263.365278</v>
      </c>
      <c r="D11" s="18">
        <v>6.698348</v>
      </c>
      <c r="E11" s="18">
        <v>0</v>
      </c>
      <c r="F11" s="18">
        <v>1500</v>
      </c>
      <c r="G11" s="23">
        <f t="shared" si="0"/>
        <v>236.634722</v>
      </c>
      <c r="H11" s="32"/>
    </row>
    <row r="12" spans="2:7" ht="15">
      <c r="B12" s="29" t="s">
        <v>52</v>
      </c>
      <c r="C12" s="18">
        <v>1256.66693</v>
      </c>
      <c r="D12" s="18">
        <v>6.782245</v>
      </c>
      <c r="E12" s="18">
        <v>0</v>
      </c>
      <c r="F12" s="18">
        <v>1500</v>
      </c>
      <c r="G12" s="23">
        <f t="shared" si="0"/>
        <v>243.3330699999999</v>
      </c>
    </row>
    <row r="13" spans="2:7" ht="15.75" thickBot="1">
      <c r="B13" s="30" t="s">
        <v>53</v>
      </c>
      <c r="C13" s="9">
        <v>1249.884685</v>
      </c>
      <c r="D13" s="9">
        <v>7.042574</v>
      </c>
      <c r="E13" s="9">
        <v>0</v>
      </c>
      <c r="F13" s="18">
        <v>1500</v>
      </c>
      <c r="G13" s="23">
        <f t="shared" si="0"/>
        <v>250.115315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710.116965</v>
      </c>
      <c r="D7" s="22">
        <v>6.982511</v>
      </c>
      <c r="E7" s="22">
        <v>0</v>
      </c>
      <c r="F7" s="18">
        <v>1300</v>
      </c>
      <c r="G7" s="23">
        <f>IF(F7-C7&gt;5,F7-C7,0)</f>
        <v>589.883035</v>
      </c>
    </row>
    <row r="8" spans="2:7" ht="15">
      <c r="B8" s="28" t="s">
        <v>48</v>
      </c>
      <c r="C8" s="18">
        <v>703.134454</v>
      </c>
      <c r="D8" s="18">
        <v>6.930461</v>
      </c>
      <c r="E8" s="18">
        <v>0</v>
      </c>
      <c r="F8" s="18">
        <v>1300</v>
      </c>
      <c r="G8" s="23">
        <f aca="true" t="shared" si="0" ref="G8:G13">IF(F8-C8&gt;5,F8-C8,0)</f>
        <v>596.865546</v>
      </c>
    </row>
    <row r="9" spans="2:7" ht="15">
      <c r="B9" s="29" t="s">
        <v>49</v>
      </c>
      <c r="C9" s="18">
        <v>696.203993</v>
      </c>
      <c r="D9" s="18">
        <v>6.957893</v>
      </c>
      <c r="E9" s="18">
        <v>0</v>
      </c>
      <c r="F9" s="18">
        <v>1300</v>
      </c>
      <c r="G9" s="23">
        <f t="shared" si="0"/>
        <v>603.796007</v>
      </c>
    </row>
    <row r="10" spans="2:7" ht="15">
      <c r="B10" s="29" t="s">
        <v>50</v>
      </c>
      <c r="C10" s="18">
        <v>689.2461</v>
      </c>
      <c r="D10" s="18">
        <v>6.80496</v>
      </c>
      <c r="E10" s="18">
        <v>0</v>
      </c>
      <c r="F10" s="18">
        <v>1300</v>
      </c>
      <c r="G10" s="23">
        <f t="shared" si="0"/>
        <v>610.7539</v>
      </c>
    </row>
    <row r="11" spans="2:7" ht="15">
      <c r="B11" s="29" t="s">
        <v>51</v>
      </c>
      <c r="C11" s="18">
        <v>682.44114</v>
      </c>
      <c r="D11" s="18">
        <v>6.86245</v>
      </c>
      <c r="E11" s="18">
        <v>0</v>
      </c>
      <c r="F11" s="18">
        <v>1300</v>
      </c>
      <c r="G11" s="23">
        <f t="shared" si="0"/>
        <v>617.55886</v>
      </c>
    </row>
    <row r="12" spans="2:7" ht="15">
      <c r="B12" s="29" t="s">
        <v>52</v>
      </c>
      <c r="C12" s="18">
        <v>675.57869</v>
      </c>
      <c r="D12" s="18">
        <v>6.966987</v>
      </c>
      <c r="E12" s="18">
        <v>0</v>
      </c>
      <c r="F12" s="18">
        <v>1300</v>
      </c>
      <c r="G12" s="23">
        <f t="shared" si="0"/>
        <v>624.42131</v>
      </c>
    </row>
    <row r="13" spans="2:7" ht="15.75" thickBot="1">
      <c r="B13" s="30" t="s">
        <v>53</v>
      </c>
      <c r="C13" s="9">
        <v>668.611703</v>
      </c>
      <c r="D13" s="9">
        <v>6.973294</v>
      </c>
      <c r="E13" s="9">
        <v>0</v>
      </c>
      <c r="F13" s="18">
        <v>1300</v>
      </c>
      <c r="G13" s="23">
        <f t="shared" si="0"/>
        <v>631.388297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2020-11-30T12:40:27Z</dcterms:modified>
  <cp:category/>
  <cp:version/>
  <cp:contentType/>
  <cp:contentStatus/>
</cp:coreProperties>
</file>