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<sst xmlns="http://schemas.openxmlformats.org/spreadsheetml/2006/main" count="211" uniqueCount="54">
  <si>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</si>
  <si>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</si>
  <si>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</si>
  <si>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</si>
  <si>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</si>
  <si>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</si>
  <si>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</si>
  <si>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</si>
  <si>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</si>
  <si>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</si>
  <si>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</si>
  <si>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</si>
  <si>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</si>
  <si>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</si>
  <si>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</si>
  <si>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</si>
  <si>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</si>
  <si>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</si>
  <si>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</si>
  <si>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</si>
  <si>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</si>
  <si>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</si>
  <si>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</si>
  <si>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</si>
  <si>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</si>
  <si>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</si>
  <si>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</si>
  <si>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</si>
  <si>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</si>
  <si>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</si>
  <si>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</si>
  <si>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</si>
  <si>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</si>
  <si>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</si>
  <si>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</si>
  <si>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</si>
  <si>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</si>
  <si>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</si>
  <si>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</si>
  <si>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</si>
  <si>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</si>
  <si>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</si>
  <si>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</si>
  <si>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</si>
  <si>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</si>
  <si>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</si>
  <si>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07.08.2020</t>
  </si>
  <si>
    <t>07.08.2020</t>
  </si>
  <si>
    <t>06.08.2020</t>
  </si>
  <si>
    <t>05.08.2020</t>
  </si>
  <si>
    <t>04.08.2020</t>
  </si>
  <si>
    <t>03.08.2020</t>
  </si>
  <si>
    <t>02.08.2020</t>
  </si>
  <si>
    <t>01.08.2020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</si>
</sst>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515.3293679999999</v>
      </c>
      <c r="D9" s="17">
        <v>250</v>
      </c>
      <c r="E9" s="17">
        <f>'UGS Uhersko'!C7</f>
        <v>265.329368</v>
      </c>
      <c r="F9" s="17">
        <f>'UGS Uhersko'!D7</f>
        <v>10.29511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13953.138779604</v>
      </c>
      <c r="D10" s="18">
        <v>3700</v>
      </c>
      <c r="E10" s="18">
        <f>'UGS Bilche-Volitsko Uhersko'!C7</f>
        <v>10253.138779604</v>
      </c>
      <c r="F10" s="18">
        <f>'UGS Bilche-Volitsko Uhersko'!D7</f>
        <v>61.042082</v>
      </c>
      <c r="G10" s="18">
        <f>'UGS Bilche-Volitsko Uhersko'!E7</f>
        <v>0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2271.194788</v>
      </c>
      <c r="D11" s="18">
        <v>622</v>
      </c>
      <c r="E11" s="18">
        <f>'UGS Dashavske'!C7</f>
        <v>1649.194788</v>
      </c>
      <c r="F11" s="18">
        <f>'UGS Dashavske'!D7</f>
        <v>20.022474</v>
      </c>
      <c r="G11" s="18">
        <f>'UGS Dashavske'!E7</f>
        <v>0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981.326909</v>
      </c>
      <c r="D12" s="18"/>
      <c r="E12" s="18">
        <f>'UGS Oparske'!C7</f>
        <v>981.326909</v>
      </c>
      <c r="F12" s="18">
        <f>'UGS Oparske'!D7</f>
        <v>6.233995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2014.950332</v>
      </c>
      <c r="D13" s="18"/>
      <c r="E13" s="18">
        <f>'UGS Bogordchanske'!C7</f>
        <v>2014.950332</v>
      </c>
      <c r="F13" s="18">
        <f>'UGS Bogordchanske'!D7</f>
        <v>7.924032</v>
      </c>
      <c r="G13" s="18">
        <f>'UGS Bogordchanske'!E7</f>
        <v>0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96.052224</v>
      </c>
      <c r="D14" s="18">
        <v>90</v>
      </c>
      <c r="E14" s="18">
        <f>'UGS Olushivske'!C7</f>
        <v>6.052224</v>
      </c>
      <c r="F14" s="18">
        <f>'UGS Olushivske'!D7</f>
        <v>0</v>
      </c>
      <c r="G14" s="18">
        <f>'UGS Olushivske'!E7</f>
        <v>8.1E-05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1171.304561</v>
      </c>
      <c r="D15" s="18"/>
      <c r="E15" s="18">
        <f>'UGS Mryn'!C7</f>
        <v>1171.304561</v>
      </c>
      <c r="F15" s="18">
        <f>'UGS Mryn'!D7</f>
        <v>0</v>
      </c>
      <c r="G15" s="18">
        <f>'UGS Mryn'!E7</f>
        <v>0.000264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508.528617</v>
      </c>
      <c r="D16" s="18"/>
      <c r="E16" s="18">
        <f>'UGS Solohivske'!C7</f>
        <v>508.528617</v>
      </c>
      <c r="F16" s="18">
        <f>'UGS Solohivske'!D7</f>
        <v>4.227247</v>
      </c>
      <c r="G16" s="18">
        <f>'UGS Solohivske'!E7</f>
        <v>0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484.83587</v>
      </c>
      <c r="D17" s="18"/>
      <c r="E17" s="18">
        <f>'UGS Proletarske'!C7</f>
        <v>484.83587</v>
      </c>
      <c r="F17" s="18">
        <f>'UGS Proletarske'!D7</f>
        <v>3.745319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695.104615</v>
      </c>
      <c r="D18" s="18"/>
      <c r="E18" s="18">
        <f>'UGS Kehychivske'!C7</f>
        <v>695.104615</v>
      </c>
      <c r="F18" s="18">
        <f>'UGS Kehychivske'!D7</f>
        <v>0</v>
      </c>
      <c r="G18" s="18">
        <f>'UGS Kehychivske'!E7</f>
        <v>0.000261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80.753882</v>
      </c>
      <c r="D19" s="18"/>
      <c r="E19" s="18">
        <f>'UGS Krasnopopivske'!C7</f>
        <v>80.753882</v>
      </c>
      <c r="F19" s="18">
        <f>'UGS Krasnopopivske'!D7</f>
        <v>0</v>
      </c>
      <c r="G19" s="18">
        <f>'UGS Krasnopopivske'!E7</f>
        <v>0.000189</v>
      </c>
      <c r="H19" s="18">
        <v>420</v>
      </c>
      <c r="I19" s="36" t="str">
        <f>IF(ROUND(E19,2)&lt;&gt;80.75," ","Injections in UGS are not planned ")</f>
        <v>Injections in UGS are not planned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0.000189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22948.383629604</v>
      </c>
      <c r="D21" s="38">
        <f>SUM(D9:D20)</f>
        <v>4662</v>
      </c>
      <c r="E21" s="39">
        <f>SUM(E9:E20)</f>
        <v>18286.383629604</v>
      </c>
      <c r="F21" s="39">
        <f>SUM(F9:F19)</f>
        <v>113.490259</v>
      </c>
      <c r="G21" s="39">
        <f>SUM(G9:G19)</f>
        <v>0.000795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7224.276370396001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484.83587</v>
      </c>
      <c r="D7" s="22">
        <v>3.745319</v>
      </c>
      <c r="E7" s="22">
        <v>0</v>
      </c>
      <c r="F7" s="18">
        <v>1000</v>
      </c>
      <c r="G7" s="23">
        <f>IF(F7-C7&gt;5,F7-C7,0)</f>
        <v>515.16413</v>
      </c>
    </row>
    <row r="8" spans="2:7" ht="15">
      <c r="B8" s="28" t="s">
        <v>48</v>
      </c>
      <c r="C8" s="18">
        <v>481.090551</v>
      </c>
      <c r="D8" s="18">
        <v>3.671128</v>
      </c>
      <c r="E8" s="18">
        <v>0</v>
      </c>
      <c r="F8" s="18">
        <v>1000</v>
      </c>
      <c r="G8" s="23">
        <f aca="true" t="shared" si="0" ref="G8:G13">IF(F8-C8&gt;5,F8-C8,0)</f>
        <v>518.909449</v>
      </c>
    </row>
    <row r="9" spans="2:7" ht="15">
      <c r="B9" s="29" t="s">
        <v>49</v>
      </c>
      <c r="C9" s="18">
        <v>477.419423</v>
      </c>
      <c r="D9" s="18">
        <v>3.588724</v>
      </c>
      <c r="E9" s="18">
        <v>0</v>
      </c>
      <c r="F9" s="18">
        <v>1000</v>
      </c>
      <c r="G9" s="23">
        <f t="shared" si="0"/>
        <v>522.580577</v>
      </c>
    </row>
    <row r="10" spans="2:7" ht="15">
      <c r="B10" s="29" t="s">
        <v>50</v>
      </c>
      <c r="C10" s="18">
        <v>473.830699</v>
      </c>
      <c r="D10" s="18">
        <v>3.638677</v>
      </c>
      <c r="E10" s="18">
        <v>0</v>
      </c>
      <c r="F10" s="18">
        <v>1000</v>
      </c>
      <c r="G10" s="23">
        <f t="shared" si="0"/>
        <v>526.169301</v>
      </c>
    </row>
    <row r="11" spans="2:7" ht="15">
      <c r="B11" s="29" t="s">
        <v>51</v>
      </c>
      <c r="C11" s="18">
        <v>470.192022</v>
      </c>
      <c r="D11" s="18">
        <v>3.667877</v>
      </c>
      <c r="E11" s="18">
        <v>0</v>
      </c>
      <c r="F11" s="18">
        <v>1000</v>
      </c>
      <c r="G11" s="23">
        <f t="shared" si="0"/>
        <v>529.807978</v>
      </c>
    </row>
    <row r="12" spans="2:7" ht="15">
      <c r="B12" s="29" t="s">
        <v>52</v>
      </c>
      <c r="C12" s="18">
        <v>466.524145</v>
      </c>
      <c r="D12" s="18">
        <v>3.682951</v>
      </c>
      <c r="E12" s="18">
        <v>0</v>
      </c>
      <c r="F12" s="18">
        <v>1000</v>
      </c>
      <c r="G12" s="23">
        <f t="shared" si="0"/>
        <v>533.475855</v>
      </c>
    </row>
    <row r="13" spans="2:7" ht="15.75" thickBot="1">
      <c r="B13" s="30" t="s">
        <v>53</v>
      </c>
      <c r="C13" s="9">
        <v>462.841194</v>
      </c>
      <c r="D13" s="9">
        <v>3.707409</v>
      </c>
      <c r="E13" s="9">
        <v>0</v>
      </c>
      <c r="F13" s="18">
        <v>1000</v>
      </c>
      <c r="G13" s="23">
        <f t="shared" si="0"/>
        <v>537.158806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695.104615</v>
      </c>
      <c r="D7" s="22">
        <v>0</v>
      </c>
      <c r="E7" s="22">
        <v>0.000261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695.104876</v>
      </c>
      <c r="D8" s="18">
        <v>0</v>
      </c>
      <c r="E8" s="18">
        <v>0.000264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695.10514</v>
      </c>
      <c r="D9" s="18">
        <v>0</v>
      </c>
      <c r="E9" s="18">
        <v>0.00027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695.10541</v>
      </c>
      <c r="D10" s="18">
        <v>0</v>
      </c>
      <c r="E10" s="18">
        <v>0.000273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695.105683</v>
      </c>
      <c r="D11" s="18">
        <v>0</v>
      </c>
      <c r="E11" s="18">
        <v>0.000272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695.105955</v>
      </c>
      <c r="D12" s="18">
        <v>0</v>
      </c>
      <c r="E12" s="18">
        <v>0.000269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695.106224</v>
      </c>
      <c r="D13" s="9">
        <v>0</v>
      </c>
      <c r="E13" s="9">
        <v>0.000265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80.753882</v>
      </c>
      <c r="D7" s="22">
        <v>0</v>
      </c>
      <c r="E7" s="22">
        <v>0.000189</v>
      </c>
      <c r="F7" s="18">
        <v>420</v>
      </c>
      <c r="G7" s="23">
        <f>IF(ROUND(C7,2)=80.75,0,F7-C7)</f>
        <v>0</v>
      </c>
    </row>
    <row r="8" spans="2:8" ht="15">
      <c r="B8" s="28" t="s">
        <v>48</v>
      </c>
      <c r="C8" s="18">
        <v>80.754071</v>
      </c>
      <c r="D8" s="18">
        <v>0</v>
      </c>
      <c r="E8" s="18">
        <v>0.000189</v>
      </c>
      <c r="F8" s="18">
        <v>420</v>
      </c>
      <c r="G8" s="23">
        <f aca="true" t="shared" si="0" ref="G8:G13">IF(ROUND(C8,2)=80.75,0,F8-C8)</f>
        <v>0</v>
      </c>
      <c r="H8" s="11"/>
    </row>
    <row r="9" spans="2:8" ht="15">
      <c r="B9" s="29" t="s">
        <v>49</v>
      </c>
      <c r="C9" s="18">
        <v>80.75426</v>
      </c>
      <c r="D9" s="18">
        <v>0</v>
      </c>
      <c r="E9" s="18">
        <v>0.000189</v>
      </c>
      <c r="F9" s="18">
        <v>420</v>
      </c>
      <c r="G9" s="23">
        <f t="shared" si="0"/>
        <v>0</v>
      </c>
      <c r="H9" s="11"/>
    </row>
    <row r="10" spans="2:8" ht="15">
      <c r="B10" s="29" t="s">
        <v>50</v>
      </c>
      <c r="C10" s="18">
        <v>80.754449</v>
      </c>
      <c r="D10" s="18">
        <v>0</v>
      </c>
      <c r="E10" s="18">
        <v>0.000189</v>
      </c>
      <c r="F10" s="18">
        <v>420</v>
      </c>
      <c r="G10" s="23">
        <f t="shared" si="0"/>
        <v>0</v>
      </c>
      <c r="H10" s="11"/>
    </row>
    <row r="11" spans="2:8" ht="15">
      <c r="B11" s="29" t="s">
        <v>51</v>
      </c>
      <c r="C11" s="18">
        <v>80.754638</v>
      </c>
      <c r="D11" s="18">
        <v>0</v>
      </c>
      <c r="E11" s="18">
        <v>0.000189</v>
      </c>
      <c r="F11" s="18">
        <v>420</v>
      </c>
      <c r="G11" s="23">
        <f t="shared" si="0"/>
        <v>0</v>
      </c>
      <c r="H11" s="11"/>
    </row>
    <row r="12" spans="2:8" ht="15">
      <c r="B12" s="29" t="s">
        <v>52</v>
      </c>
      <c r="C12" s="18">
        <v>80.754827</v>
      </c>
      <c r="D12" s="18">
        <v>0</v>
      </c>
      <c r="E12" s="18">
        <v>0.000189</v>
      </c>
      <c r="F12" s="18">
        <v>420</v>
      </c>
      <c r="G12" s="23">
        <f t="shared" si="0"/>
        <v>0</v>
      </c>
      <c r="H12" s="11"/>
    </row>
    <row r="13" spans="2:8" ht="15.75" thickBot="1">
      <c r="B13" s="30" t="s">
        <v>53</v>
      </c>
      <c r="C13" s="9">
        <v>80.755016</v>
      </c>
      <c r="D13" s="9">
        <v>0</v>
      </c>
      <c r="E13" s="9">
        <v>0.000189</v>
      </c>
      <c r="F13" s="18">
        <v>420</v>
      </c>
      <c r="G13" s="23">
        <f t="shared" si="0"/>
        <v>339.244984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80.753882</v>
      </c>
      <c r="D7" s="22">
        <v>0</v>
      </c>
      <c r="E7" s="22">
        <v>0.000189</v>
      </c>
      <c r="F7" s="18">
        <v>400</v>
      </c>
      <c r="G7" s="23">
        <f>F7-C7</f>
        <v>319.246118</v>
      </c>
    </row>
    <row r="8" spans="2:7" ht="15">
      <c r="B8" s="6" t="s">
        <v>48</v>
      </c>
      <c r="C8" s="18">
        <v>80.754071</v>
      </c>
      <c r="D8" s="18">
        <v>0</v>
      </c>
      <c r="E8" s="18">
        <v>0.000189</v>
      </c>
      <c r="F8" s="18">
        <v>400</v>
      </c>
      <c r="G8" s="23">
        <f aca="true" t="shared" si="0" ref="G8:G13">F8-C8</f>
        <v>319.245929</v>
      </c>
    </row>
    <row r="9" spans="2:7" ht="15">
      <c r="B9" s="7" t="s">
        <v>49</v>
      </c>
      <c r="C9" s="18">
        <v>80.75426</v>
      </c>
      <c r="D9" s="18">
        <v>0</v>
      </c>
      <c r="E9" s="18">
        <v>0.000189</v>
      </c>
      <c r="F9" s="18">
        <v>400</v>
      </c>
      <c r="G9" s="23">
        <f t="shared" si="0"/>
        <v>319.24574</v>
      </c>
    </row>
    <row r="10" spans="2:7" ht="15">
      <c r="B10" s="7" t="s">
        <v>50</v>
      </c>
      <c r="C10" s="18">
        <v>80.754449</v>
      </c>
      <c r="D10" s="18">
        <v>0</v>
      </c>
      <c r="E10" s="18">
        <v>0.000189</v>
      </c>
      <c r="F10" s="18">
        <v>400</v>
      </c>
      <c r="G10" s="23">
        <f t="shared" si="0"/>
        <v>319.245551</v>
      </c>
    </row>
    <row r="11" spans="2:7" ht="15">
      <c r="B11" s="7" t="s">
        <v>51</v>
      </c>
      <c r="C11" s="18">
        <v>80.754638</v>
      </c>
      <c r="D11" s="18">
        <v>0</v>
      </c>
      <c r="E11" s="18">
        <v>0.000189</v>
      </c>
      <c r="F11" s="18">
        <v>400</v>
      </c>
      <c r="G11" s="23">
        <f t="shared" si="0"/>
        <v>319.245362</v>
      </c>
    </row>
    <row r="12" spans="2:7" ht="15">
      <c r="B12" s="7" t="s">
        <v>52</v>
      </c>
      <c r="C12" s="18">
        <v>80.754827</v>
      </c>
      <c r="D12" s="18">
        <v>0</v>
      </c>
      <c r="E12" s="18">
        <v>0.000189</v>
      </c>
      <c r="F12" s="18">
        <v>400</v>
      </c>
      <c r="G12" s="23">
        <f t="shared" si="0"/>
        <v>319.245173</v>
      </c>
    </row>
    <row r="13" spans="2:7" ht="15.75" thickBot="1">
      <c r="B13" s="8" t="s">
        <v>53</v>
      </c>
      <c r="C13" s="9">
        <v>80.755016</v>
      </c>
      <c r="D13" s="9">
        <v>0</v>
      </c>
      <c r="E13" s="9">
        <v>0.000189</v>
      </c>
      <c r="F13" s="18">
        <v>400</v>
      </c>
      <c r="G13" s="23">
        <f t="shared" si="0"/>
        <v>319.244984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265.329368</v>
      </c>
      <c r="D7" s="22">
        <v>10.29511</v>
      </c>
      <c r="E7" s="22">
        <v>0</v>
      </c>
      <c r="F7" s="17">
        <v>1900</v>
      </c>
      <c r="G7" s="23">
        <f>IF(F7-C7&gt;5,F7-C7,0)</f>
        <v>1634.670632</v>
      </c>
    </row>
    <row r="8" spans="2:7" ht="15">
      <c r="B8" s="28" t="s">
        <v>48</v>
      </c>
      <c r="C8" s="18">
        <v>255.034258</v>
      </c>
      <c r="D8" s="18">
        <v>7.529257</v>
      </c>
      <c r="E8" s="18">
        <v>0</v>
      </c>
      <c r="F8" s="17">
        <v>1900</v>
      </c>
      <c r="G8" s="23">
        <f aca="true" t="shared" si="0" ref="G8:G13">IF(F8-C8&gt;5,F8-C8,0)</f>
        <v>1644.965742</v>
      </c>
    </row>
    <row r="9" spans="2:7" ht="15">
      <c r="B9" s="29" t="s">
        <v>49</v>
      </c>
      <c r="C9" s="18">
        <v>247.505001</v>
      </c>
      <c r="D9" s="18">
        <v>14.430195</v>
      </c>
      <c r="E9" s="18">
        <v>0</v>
      </c>
      <c r="F9" s="17">
        <v>1900</v>
      </c>
      <c r="G9" s="23">
        <f t="shared" si="0"/>
        <v>1652.494999</v>
      </c>
    </row>
    <row r="10" spans="2:7" ht="15">
      <c r="B10" s="29" t="s">
        <v>50</v>
      </c>
      <c r="C10" s="18">
        <v>233.074806</v>
      </c>
      <c r="D10" s="18">
        <v>11.908666</v>
      </c>
      <c r="E10" s="18">
        <v>0</v>
      </c>
      <c r="F10" s="17">
        <v>1900</v>
      </c>
      <c r="G10" s="23">
        <f t="shared" si="0"/>
        <v>1666.925194</v>
      </c>
    </row>
    <row r="11" spans="2:7" ht="15">
      <c r="B11" s="29" t="s">
        <v>51</v>
      </c>
      <c r="C11" s="18">
        <v>221.16614</v>
      </c>
      <c r="D11" s="18">
        <v>12.163333</v>
      </c>
      <c r="E11" s="18">
        <v>0</v>
      </c>
      <c r="F11" s="17">
        <v>1900</v>
      </c>
      <c r="G11" s="23">
        <f t="shared" si="0"/>
        <v>1678.83386</v>
      </c>
    </row>
    <row r="12" spans="2:7" ht="15">
      <c r="B12" s="29" t="s">
        <v>52</v>
      </c>
      <c r="C12" s="18">
        <v>209.002807</v>
      </c>
      <c r="D12" s="18">
        <v>12.651413</v>
      </c>
      <c r="E12" s="18">
        <v>0</v>
      </c>
      <c r="F12" s="17">
        <v>1900</v>
      </c>
      <c r="G12" s="23">
        <f t="shared" si="0"/>
        <v>1690.997193</v>
      </c>
    </row>
    <row r="13" spans="2:7" ht="15.75" thickBot="1">
      <c r="B13" s="30" t="s">
        <v>53</v>
      </c>
      <c r="C13" s="9">
        <v>196.351394</v>
      </c>
      <c r="D13" s="9">
        <v>12.339766</v>
      </c>
      <c r="E13" s="9">
        <v>0</v>
      </c>
      <c r="F13" s="17">
        <v>1900</v>
      </c>
      <c r="G13" s="23">
        <f t="shared" si="0"/>
        <v>1703.648606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10253.138779604</v>
      </c>
      <c r="D7" s="22">
        <v>61.042082</v>
      </c>
      <c r="E7" s="22">
        <v>0</v>
      </c>
      <c r="F7" s="26">
        <f>'[1]Всі_ПСГ'!$F$8</f>
        <v>17050</v>
      </c>
      <c r="G7" s="23">
        <f>IF(F7-C7&gt;5,F7-C7,0)</f>
        <v>6796.861220396</v>
      </c>
    </row>
    <row r="8" spans="2:8" ht="15">
      <c r="B8" s="28" t="s">
        <v>48</v>
      </c>
      <c r="C8" s="18">
        <v>10192.096697604</v>
      </c>
      <c r="D8" s="18">
        <v>59.205333</v>
      </c>
      <c r="E8" s="18">
        <v>0.000488</v>
      </c>
      <c r="F8" s="26">
        <f>'[1]Всі_ПСГ'!$F$8</f>
        <v>17050</v>
      </c>
      <c r="G8" s="23">
        <f aca="true" t="shared" si="0" ref="G8:G13">IF(F8-C8&gt;5,F8-C8,0)</f>
        <v>6857.903302396</v>
      </c>
      <c r="H8" s="11"/>
    </row>
    <row r="9" spans="2:8" ht="15">
      <c r="B9" s="29" t="s">
        <v>49</v>
      </c>
      <c r="C9" s="18">
        <v>10132.891852604</v>
      </c>
      <c r="D9" s="18">
        <v>59.091893</v>
      </c>
      <c r="E9" s="18">
        <v>0</v>
      </c>
      <c r="F9" s="26">
        <f>'[1]Всі_ПСГ'!$F$8</f>
        <v>17050</v>
      </c>
      <c r="G9" s="23">
        <f t="shared" si="0"/>
        <v>6917.108147396</v>
      </c>
      <c r="H9" s="11"/>
    </row>
    <row r="10" spans="2:8" ht="15">
      <c r="B10" s="29" t="s">
        <v>50</v>
      </c>
      <c r="C10" s="18">
        <v>10073.799959604</v>
      </c>
      <c r="D10" s="18">
        <v>60.494478</v>
      </c>
      <c r="E10" s="18">
        <v>0</v>
      </c>
      <c r="F10" s="26">
        <f>'[1]Всі_ПСГ'!$F$8</f>
        <v>17050</v>
      </c>
      <c r="G10" s="23">
        <f t="shared" si="0"/>
        <v>6976.200040395999</v>
      </c>
      <c r="H10" s="11"/>
    </row>
    <row r="11" spans="2:8" ht="15">
      <c r="B11" s="29" t="s">
        <v>51</v>
      </c>
      <c r="C11" s="18">
        <v>10013.305481604</v>
      </c>
      <c r="D11" s="18">
        <v>62.426013</v>
      </c>
      <c r="E11" s="18">
        <v>0</v>
      </c>
      <c r="F11" s="26">
        <f>'[1]Всі_ПСГ'!$F$8</f>
        <v>17050</v>
      </c>
      <c r="G11" s="23">
        <f t="shared" si="0"/>
        <v>7036.694518396</v>
      </c>
      <c r="H11" s="11"/>
    </row>
    <row r="12" spans="2:8" ht="15">
      <c r="B12" s="29" t="s">
        <v>52</v>
      </c>
      <c r="C12" s="18">
        <v>9950.879468604</v>
      </c>
      <c r="D12" s="18">
        <v>63.658774</v>
      </c>
      <c r="E12" s="18">
        <v>0</v>
      </c>
      <c r="F12" s="26">
        <f>'[1]Всі_ПСГ'!$F$8</f>
        <v>17050</v>
      </c>
      <c r="G12" s="23">
        <f t="shared" si="0"/>
        <v>7099.120531396</v>
      </c>
      <c r="H12" s="11"/>
    </row>
    <row r="13" spans="2:8" ht="15.75" thickBot="1">
      <c r="B13" s="30" t="s">
        <v>53</v>
      </c>
      <c r="C13" s="9">
        <v>9887.220694604</v>
      </c>
      <c r="D13" s="9">
        <v>60.588008</v>
      </c>
      <c r="E13" s="9">
        <v>0</v>
      </c>
      <c r="F13" s="26">
        <f>'[1]Всі_ПСГ'!$F$8</f>
        <v>17050</v>
      </c>
      <c r="G13" s="23">
        <f t="shared" si="0"/>
        <v>7162.7793053959995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1649.194788</v>
      </c>
      <c r="D7" s="22">
        <v>20.022474</v>
      </c>
      <c r="E7" s="22">
        <v>0</v>
      </c>
      <c r="F7" s="18">
        <v>2150</v>
      </c>
      <c r="G7" s="23">
        <f>IF(F7-C7&gt;5,F7-C7,0)</f>
        <v>500.805212</v>
      </c>
    </row>
    <row r="8" spans="2:7" ht="15">
      <c r="B8" s="28" t="s">
        <v>48</v>
      </c>
      <c r="C8" s="18">
        <v>1629.172314</v>
      </c>
      <c r="D8" s="18">
        <v>20.709169</v>
      </c>
      <c r="E8" s="18">
        <v>0</v>
      </c>
      <c r="F8" s="18">
        <v>2150</v>
      </c>
      <c r="G8" s="23">
        <f aca="true" t="shared" si="0" ref="G8:G13">IF(F8-C8&gt;5,F8-C8,0)</f>
        <v>520.8276860000001</v>
      </c>
    </row>
    <row r="9" spans="2:7" ht="15">
      <c r="B9" s="29" t="s">
        <v>49</v>
      </c>
      <c r="C9" s="18">
        <v>1608.463145</v>
      </c>
      <c r="D9" s="18">
        <v>21.992677</v>
      </c>
      <c r="E9" s="18">
        <v>0</v>
      </c>
      <c r="F9" s="18">
        <v>2150</v>
      </c>
      <c r="G9" s="23">
        <f t="shared" si="0"/>
        <v>541.5368550000001</v>
      </c>
    </row>
    <row r="10" spans="2:7" ht="15">
      <c r="B10" s="29" t="s">
        <v>50</v>
      </c>
      <c r="C10" s="18">
        <v>1586.470468</v>
      </c>
      <c r="D10" s="18">
        <v>21.67172</v>
      </c>
      <c r="E10" s="18">
        <v>0</v>
      </c>
      <c r="F10" s="18">
        <v>2150</v>
      </c>
      <c r="G10" s="23">
        <f t="shared" si="0"/>
        <v>563.529532</v>
      </c>
    </row>
    <row r="11" spans="2:7" ht="15">
      <c r="B11" s="29" t="s">
        <v>51</v>
      </c>
      <c r="C11" s="18">
        <v>1564.798748</v>
      </c>
      <c r="D11" s="18">
        <v>20.225964</v>
      </c>
      <c r="E11" s="18">
        <v>0</v>
      </c>
      <c r="F11" s="18">
        <v>2150</v>
      </c>
      <c r="G11" s="23">
        <f t="shared" si="0"/>
        <v>585.2012520000001</v>
      </c>
    </row>
    <row r="12" spans="2:7" ht="15">
      <c r="B12" s="29" t="s">
        <v>52</v>
      </c>
      <c r="C12" s="18">
        <v>1544.590764</v>
      </c>
      <c r="D12" s="18">
        <v>19.360899</v>
      </c>
      <c r="E12" s="18">
        <v>0</v>
      </c>
      <c r="F12" s="18">
        <v>2150</v>
      </c>
      <c r="G12" s="23">
        <f t="shared" si="0"/>
        <v>605.409236</v>
      </c>
    </row>
    <row r="13" spans="2:7" ht="15.75" thickBot="1">
      <c r="B13" s="30" t="s">
        <v>53</v>
      </c>
      <c r="C13" s="9">
        <v>1525.229865</v>
      </c>
      <c r="D13" s="9">
        <v>15.83811</v>
      </c>
      <c r="E13" s="9">
        <v>0</v>
      </c>
      <c r="F13" s="18">
        <v>2150</v>
      </c>
      <c r="G13" s="23">
        <f t="shared" si="0"/>
        <v>624.770135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981.326909</v>
      </c>
      <c r="D7" s="22">
        <v>6.233995</v>
      </c>
      <c r="E7" s="22">
        <v>0</v>
      </c>
      <c r="F7" s="18">
        <v>1920</v>
      </c>
      <c r="G7" s="23">
        <f>IF(F7-C7&gt;5,F7-C7,0)</f>
        <v>938.673091</v>
      </c>
    </row>
    <row r="8" spans="2:7" ht="15">
      <c r="B8" s="28" t="s">
        <v>48</v>
      </c>
      <c r="C8" s="18">
        <v>975.092914</v>
      </c>
      <c r="D8" s="18">
        <v>7.163496</v>
      </c>
      <c r="E8" s="18">
        <v>0</v>
      </c>
      <c r="F8" s="18">
        <v>1920</v>
      </c>
      <c r="G8" s="23">
        <f aca="true" t="shared" si="0" ref="G8:G13">IF(F8-C8&gt;5,F8-C8,0)</f>
        <v>944.907086</v>
      </c>
    </row>
    <row r="9" spans="2:7" ht="15">
      <c r="B9" s="29" t="s">
        <v>49</v>
      </c>
      <c r="C9" s="18">
        <v>967.929418</v>
      </c>
      <c r="D9" s="18">
        <v>5.868976</v>
      </c>
      <c r="E9" s="18">
        <v>0</v>
      </c>
      <c r="F9" s="18">
        <v>1920</v>
      </c>
      <c r="G9" s="23">
        <f t="shared" si="0"/>
        <v>952.070582</v>
      </c>
    </row>
    <row r="10" spans="2:7" ht="15">
      <c r="B10" s="29" t="s">
        <v>50</v>
      </c>
      <c r="C10" s="18">
        <v>962.060444</v>
      </c>
      <c r="D10" s="18">
        <v>5.230496</v>
      </c>
      <c r="E10" s="18">
        <v>0</v>
      </c>
      <c r="F10" s="18">
        <v>1920</v>
      </c>
      <c r="G10" s="23">
        <f t="shared" si="0"/>
        <v>957.939556</v>
      </c>
    </row>
    <row r="11" spans="2:7" ht="15">
      <c r="B11" s="29" t="s">
        <v>51</v>
      </c>
      <c r="C11" s="18">
        <v>956.829948</v>
      </c>
      <c r="D11" s="18">
        <v>5.253243</v>
      </c>
      <c r="E11" s="18">
        <v>0</v>
      </c>
      <c r="F11" s="18">
        <v>1920</v>
      </c>
      <c r="G11" s="23">
        <f t="shared" si="0"/>
        <v>963.170052</v>
      </c>
    </row>
    <row r="12" spans="2:7" ht="15">
      <c r="B12" s="29" t="s">
        <v>52</v>
      </c>
      <c r="C12" s="18">
        <v>951.576704</v>
      </c>
      <c r="D12" s="18">
        <v>5.344103</v>
      </c>
      <c r="E12" s="18">
        <v>0</v>
      </c>
      <c r="F12" s="18">
        <v>1920</v>
      </c>
      <c r="G12" s="23">
        <f t="shared" si="0"/>
        <v>968.423296</v>
      </c>
    </row>
    <row r="13" spans="2:7" ht="15.75" thickBot="1">
      <c r="B13" s="30" t="s">
        <v>53</v>
      </c>
      <c r="C13" s="9">
        <v>946.232601</v>
      </c>
      <c r="D13" s="9">
        <v>5.337208</v>
      </c>
      <c r="E13" s="9">
        <v>0</v>
      </c>
      <c r="F13" s="18">
        <v>1920</v>
      </c>
      <c r="G13" s="23">
        <f t="shared" si="0"/>
        <v>973.767399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2014.950332</v>
      </c>
      <c r="D7" s="22">
        <v>7.924032</v>
      </c>
      <c r="E7" s="22">
        <v>0</v>
      </c>
      <c r="F7" s="18">
        <v>2300</v>
      </c>
      <c r="G7" s="23">
        <f aca="true" t="shared" si="0" ref="G7:G13">IF(F7-C7&gt;3,F7-C7,0)</f>
        <v>285.0496680000001</v>
      </c>
    </row>
    <row r="8" spans="2:7" ht="15">
      <c r="B8" s="28" t="s">
        <v>48</v>
      </c>
      <c r="C8" s="18">
        <v>2007.0263</v>
      </c>
      <c r="D8" s="18">
        <v>8.234511</v>
      </c>
      <c r="E8" s="18">
        <v>0</v>
      </c>
      <c r="F8" s="18">
        <v>2300</v>
      </c>
      <c r="G8" s="23">
        <f t="shared" si="0"/>
        <v>292.9737</v>
      </c>
    </row>
    <row r="9" spans="2:7" ht="15">
      <c r="B9" s="29" t="s">
        <v>49</v>
      </c>
      <c r="C9" s="18">
        <v>1998.791789</v>
      </c>
      <c r="D9" s="18">
        <v>8.605982</v>
      </c>
      <c r="E9" s="18">
        <v>0</v>
      </c>
      <c r="F9" s="18">
        <v>2300</v>
      </c>
      <c r="G9" s="23">
        <f t="shared" si="0"/>
        <v>301.2082109999999</v>
      </c>
    </row>
    <row r="10" spans="2:7" ht="15">
      <c r="B10" s="29" t="s">
        <v>50</v>
      </c>
      <c r="C10" s="18">
        <v>1990.185807</v>
      </c>
      <c r="D10" s="18">
        <v>7.50331</v>
      </c>
      <c r="E10" s="18">
        <v>0</v>
      </c>
      <c r="F10" s="18">
        <v>2300</v>
      </c>
      <c r="G10" s="23">
        <f t="shared" si="0"/>
        <v>309.81419299999993</v>
      </c>
    </row>
    <row r="11" spans="2:7" ht="15">
      <c r="B11" s="29" t="s">
        <v>51</v>
      </c>
      <c r="C11" s="18">
        <v>1982.682497</v>
      </c>
      <c r="D11" s="18">
        <v>9.663818</v>
      </c>
      <c r="E11" s="18">
        <v>0</v>
      </c>
      <c r="F11" s="18">
        <v>2300</v>
      </c>
      <c r="G11" s="23">
        <f t="shared" si="0"/>
        <v>317.317503</v>
      </c>
    </row>
    <row r="12" spans="2:7" ht="15">
      <c r="B12" s="29" t="s">
        <v>52</v>
      </c>
      <c r="C12" s="18">
        <v>1973.018679</v>
      </c>
      <c r="D12" s="18">
        <v>9.89145</v>
      </c>
      <c r="E12" s="18">
        <v>0</v>
      </c>
      <c r="F12" s="18">
        <v>2300</v>
      </c>
      <c r="G12" s="23">
        <f t="shared" si="0"/>
        <v>326.981321</v>
      </c>
    </row>
    <row r="13" spans="2:7" ht="15.75" thickBot="1">
      <c r="B13" s="30" t="s">
        <v>53</v>
      </c>
      <c r="C13" s="9">
        <v>1963.127229</v>
      </c>
      <c r="D13" s="9">
        <v>8.315351</v>
      </c>
      <c r="E13" s="9">
        <v>0</v>
      </c>
      <c r="F13" s="18">
        <v>2300</v>
      </c>
      <c r="G13" s="23">
        <f t="shared" si="0"/>
        <v>336.87277100000006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6.052224</v>
      </c>
      <c r="D7" s="22">
        <v>0</v>
      </c>
      <c r="E7" s="22">
        <v>8.1E-05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6.052305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6.052386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6.052467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6.052548</v>
      </c>
      <c r="D11" s="18">
        <v>0</v>
      </c>
      <c r="E11" s="18">
        <v>8.9E-05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6.052637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6.052718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1171.304561</v>
      </c>
      <c r="D7" s="22">
        <v>0</v>
      </c>
      <c r="E7" s="22">
        <v>0.000264</v>
      </c>
      <c r="F7" s="18">
        <v>1500</v>
      </c>
      <c r="G7" s="23">
        <f>IF(F7-C7&gt;5,F7-C7,0)</f>
        <v>328.6954390000001</v>
      </c>
      <c r="H7" s="32"/>
    </row>
    <row r="8" spans="2:8" ht="15">
      <c r="B8" s="28" t="s">
        <v>48</v>
      </c>
      <c r="C8" s="18">
        <v>1171.304825</v>
      </c>
      <c r="D8" s="18">
        <v>0</v>
      </c>
      <c r="E8" s="18">
        <v>0.003661</v>
      </c>
      <c r="F8" s="18">
        <v>1500</v>
      </c>
      <c r="G8" s="23">
        <f aca="true" t="shared" si="0" ref="G8:G13">IF(F8-C8&gt;5,F8-C8,0)</f>
        <v>328.69517500000006</v>
      </c>
      <c r="H8" s="32"/>
    </row>
    <row r="9" spans="2:8" ht="15">
      <c r="B9" s="29" t="s">
        <v>49</v>
      </c>
      <c r="C9" s="18">
        <v>1171.308486</v>
      </c>
      <c r="D9" s="18">
        <v>0</v>
      </c>
      <c r="E9" s="18">
        <v>0.001783</v>
      </c>
      <c r="F9" s="18">
        <v>1500</v>
      </c>
      <c r="G9" s="23">
        <f t="shared" si="0"/>
        <v>328.6915140000001</v>
      </c>
      <c r="H9" s="32"/>
    </row>
    <row r="10" spans="2:8" ht="15">
      <c r="B10" s="29" t="s">
        <v>50</v>
      </c>
      <c r="C10" s="18">
        <v>1171.310269</v>
      </c>
      <c r="D10" s="18">
        <v>0</v>
      </c>
      <c r="E10" s="18">
        <v>0.003104</v>
      </c>
      <c r="F10" s="18">
        <v>1500</v>
      </c>
      <c r="G10" s="23">
        <f t="shared" si="0"/>
        <v>328.68973099999994</v>
      </c>
      <c r="H10" s="32"/>
    </row>
    <row r="11" spans="2:8" ht="15">
      <c r="B11" s="29" t="s">
        <v>51</v>
      </c>
      <c r="C11" s="18">
        <v>1171.313373</v>
      </c>
      <c r="D11" s="18">
        <v>0</v>
      </c>
      <c r="E11" s="18">
        <v>0.002079</v>
      </c>
      <c r="F11" s="18">
        <v>1500</v>
      </c>
      <c r="G11" s="23">
        <f t="shared" si="0"/>
        <v>328.68662700000004</v>
      </c>
      <c r="H11" s="32"/>
    </row>
    <row r="12" spans="2:7" ht="15">
      <c r="B12" s="29" t="s">
        <v>52</v>
      </c>
      <c r="C12" s="18">
        <v>1171.315452</v>
      </c>
      <c r="D12" s="18">
        <v>0</v>
      </c>
      <c r="E12" s="18">
        <v>0.000264</v>
      </c>
      <c r="F12" s="18">
        <v>1500</v>
      </c>
      <c r="G12" s="23">
        <f t="shared" si="0"/>
        <v>328.68454799999995</v>
      </c>
    </row>
    <row r="13" spans="2:7" ht="15.75" thickBot="1">
      <c r="B13" s="30" t="s">
        <v>53</v>
      </c>
      <c r="C13" s="9">
        <v>1171.315716</v>
      </c>
      <c r="D13" s="9">
        <v>0</v>
      </c>
      <c r="E13" s="9">
        <v>0.000264</v>
      </c>
      <c r="F13" s="18">
        <v>1500</v>
      </c>
      <c r="G13" s="23">
        <f t="shared" si="0"/>
        <v>328.68428399999993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508.528617</v>
      </c>
      <c r="D7" s="22">
        <v>4.227247</v>
      </c>
      <c r="E7" s="22">
        <v>0</v>
      </c>
      <c r="F7" s="18">
        <v>1300</v>
      </c>
      <c r="G7" s="23">
        <f>IF(F7-C7&gt;5,F7-C7,0)</f>
        <v>791.4713830000001</v>
      </c>
    </row>
    <row r="8" spans="2:7" ht="15">
      <c r="B8" s="28" t="s">
        <v>48</v>
      </c>
      <c r="C8" s="18">
        <v>504.30137</v>
      </c>
      <c r="D8" s="18">
        <v>0</v>
      </c>
      <c r="E8" s="18">
        <v>2.7E-05</v>
      </c>
      <c r="F8" s="18">
        <v>1300</v>
      </c>
      <c r="G8" s="23">
        <f aca="true" t="shared" si="0" ref="G8:G13">IF(F8-C8&gt;5,F8-C8,0)</f>
        <v>795.69863</v>
      </c>
    </row>
    <row r="9" spans="2:7" ht="15">
      <c r="B9" s="29" t="s">
        <v>49</v>
      </c>
      <c r="C9" s="18">
        <v>504.301397</v>
      </c>
      <c r="D9" s="18">
        <v>0</v>
      </c>
      <c r="E9" s="18">
        <v>2.7E-05</v>
      </c>
      <c r="F9" s="18">
        <v>1300</v>
      </c>
      <c r="G9" s="23">
        <f t="shared" si="0"/>
        <v>795.698603</v>
      </c>
    </row>
    <row r="10" spans="2:7" ht="15">
      <c r="B10" s="29" t="s">
        <v>50</v>
      </c>
      <c r="C10" s="18">
        <v>504.301424</v>
      </c>
      <c r="D10" s="18">
        <v>0</v>
      </c>
      <c r="E10" s="18">
        <v>4.4E-05</v>
      </c>
      <c r="F10" s="18">
        <v>1300</v>
      </c>
      <c r="G10" s="23">
        <f t="shared" si="0"/>
        <v>795.698576</v>
      </c>
    </row>
    <row r="11" spans="2:7" ht="15">
      <c r="B11" s="29" t="s">
        <v>51</v>
      </c>
      <c r="C11" s="18">
        <v>504.301468</v>
      </c>
      <c r="D11" s="18">
        <v>0</v>
      </c>
      <c r="E11" s="18">
        <v>2.7E-05</v>
      </c>
      <c r="F11" s="18">
        <v>1300</v>
      </c>
      <c r="G11" s="23">
        <f t="shared" si="0"/>
        <v>795.698532</v>
      </c>
    </row>
    <row r="12" spans="2:7" ht="15">
      <c r="B12" s="29" t="s">
        <v>52</v>
      </c>
      <c r="C12" s="18">
        <v>504.301495</v>
      </c>
      <c r="D12" s="18">
        <v>0</v>
      </c>
      <c r="E12" s="18">
        <v>2.7E-05</v>
      </c>
      <c r="F12" s="18">
        <v>1300</v>
      </c>
      <c r="G12" s="23">
        <f t="shared" si="0"/>
        <v>795.6985050000001</v>
      </c>
    </row>
    <row r="13" spans="2:7" ht="15.75" thickBot="1">
      <c r="B13" s="30" t="s">
        <v>53</v>
      </c>
      <c r="C13" s="9">
        <v>504.301522</v>
      </c>
      <c r="D13" s="9">
        <v>0</v>
      </c>
      <c r="E13" s="9">
        <v>3.1E-05</v>
      </c>
      <c r="F13" s="18">
        <v>1300</v>
      </c>
      <c r="G13" s="23">
        <f t="shared" si="0"/>
        <v>795.698478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2020-11-30T11:50:18Z</dcterms:modified>
  <cp:category/>
  <cp:version/>
  <cp:contentType/>
  <cp:contentStatus/>
</cp:coreProperties>
</file>