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<sst xmlns="http://schemas.openxmlformats.org/spreadsheetml/2006/main" count="211" uniqueCount="54">
  <si>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</si>
  <si>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</si>
  <si>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</si>
  <si>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</si>
  <si>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</si>
  <si>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</si>
  <si>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</si>
  <si>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</si>
  <si>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</si>
  <si>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</si>
  <si>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</si>
  <si>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</si>
  <si>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</si>
  <si>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</si>
  <si>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</si>
  <si>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</si>
  <si>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</si>
  <si>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</si>
  <si>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</si>
  <si>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</si>
  <si>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</si>
  <si>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</si>
  <si>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</si>
  <si>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</si>
  <si>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</si>
  <si>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</si>
  <si>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</si>
  <si>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</si>
  <si>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</si>
  <si>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</si>
  <si>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</si>
  <si>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</si>
  <si>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</si>
  <si>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</si>
  <si>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</si>
  <si>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</si>
  <si>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</si>
  <si>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</si>
  <si>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</si>
  <si>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</si>
  <si>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</si>
  <si>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</si>
  <si>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</si>
  <si>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</si>
  <si>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</si>
  <si>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</si>
  <si>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24.07.2020</t>
  </si>
  <si>
    <t>24.07.2020</t>
  </si>
  <si>
    <t>23.07.2020</t>
  </si>
  <si>
    <t>22.07.2020</t>
  </si>
  <si>
    <t>21.07.2020</t>
  </si>
  <si>
    <t>20.07.2020</t>
  </si>
  <si>
    <t>19.07.2020</t>
  </si>
  <si>
    <t>18.07.2020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</si>
</sst>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368.489875</v>
      </c>
      <c r="D9" s="17">
        <v>250</v>
      </c>
      <c r="E9" s="17">
        <f>'UGS Uhersko'!C7</f>
        <v>118.489875</v>
      </c>
      <c r="F9" s="17">
        <f>'UGS Uhersko'!D7</f>
        <v>4.311305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13295.170090604</v>
      </c>
      <c r="D10" s="18">
        <v>3700</v>
      </c>
      <c r="E10" s="18">
        <f>'UGS Bilche-Volitsko Uhersko'!C7</f>
        <v>9595.170090604</v>
      </c>
      <c r="F10" s="18">
        <f>'UGS Bilche-Volitsko Uhersko'!D7</f>
        <v>39.645756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2019.784708</v>
      </c>
      <c r="D11" s="18">
        <v>622</v>
      </c>
      <c r="E11" s="18">
        <f>'UGS Dashavske'!C7</f>
        <v>1397.784708</v>
      </c>
      <c r="F11" s="18">
        <f>'UGS Dashavske'!D7</f>
        <v>13.69277</v>
      </c>
      <c r="G11" s="18">
        <f>'UGS Dashavske'!E7</f>
        <v>0</v>
      </c>
      <c r="H11" s="18">
        <v>2150</v>
      </c>
      <c r="I11" s="36" t="str">
        <f>IF(H11-C11&lt;5,"UGS is fully loaded"," ")</f>
        <v> </v>
      </c>
    </row>
    <row r="12" spans="1:9" ht="15">
      <c r="A12" s="50"/>
      <c r="B12" s="49" t="s">
        <v>37</v>
      </c>
      <c r="C12" s="45">
        <f t="shared" si="0"/>
        <v>907.338321</v>
      </c>
      <c r="D12" s="18"/>
      <c r="E12" s="18">
        <f>'UGS Oparske'!C7</f>
        <v>907.338321</v>
      </c>
      <c r="F12" s="18">
        <f>'UGS Oparske'!D7</f>
        <v>5.247086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1901.328733</v>
      </c>
      <c r="D13" s="18"/>
      <c r="E13" s="18">
        <f>'UGS Bogordchanske'!C7</f>
        <v>1901.328733</v>
      </c>
      <c r="F13" s="18">
        <f>'UGS Bogordchanske'!D7</f>
        <v>8.873332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96.053432</v>
      </c>
      <c r="D14" s="18">
        <v>90</v>
      </c>
      <c r="E14" s="18">
        <f>'UGS Olushivske'!C7</f>
        <v>6.053432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1171.324894</v>
      </c>
      <c r="D15" s="18"/>
      <c r="E15" s="18">
        <f>'UGS Mryn'!C7</f>
        <v>1171.324894</v>
      </c>
      <c r="F15" s="18">
        <f>'UGS Mryn'!D7</f>
        <v>0</v>
      </c>
      <c r="G15" s="18">
        <f>'UGS Mryn'!E7</f>
        <v>0.002079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504.301759</v>
      </c>
      <c r="D16" s="18"/>
      <c r="E16" s="18">
        <f>'UGS Solohivske'!C7</f>
        <v>504.301759</v>
      </c>
      <c r="F16" s="18">
        <f>'UGS Solohivske'!D7</f>
        <v>0</v>
      </c>
      <c r="G16" s="18">
        <f>'UGS Solohivske'!E7</f>
        <v>2.7E-05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431.886042</v>
      </c>
      <c r="D17" s="18"/>
      <c r="E17" s="18">
        <f>'UGS Proletarske'!C7</f>
        <v>431.886042</v>
      </c>
      <c r="F17" s="18">
        <f>'UGS Proletarske'!D7</f>
        <v>3.878306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695.108467</v>
      </c>
      <c r="D18" s="18"/>
      <c r="E18" s="18">
        <f>'UGS Kehychivske'!C7</f>
        <v>695.108467</v>
      </c>
      <c r="F18" s="18">
        <f>'UGS Kehychivske'!D7</f>
        <v>0</v>
      </c>
      <c r="G18" s="18">
        <f>'UGS Kehychivske'!E7</f>
        <v>0.015255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80.756555</v>
      </c>
      <c r="D19" s="18"/>
      <c r="E19" s="18">
        <f>'UGS Krasnopopivske'!C7</f>
        <v>80.756555</v>
      </c>
      <c r="F19" s="18">
        <f>'UGS Krasnopopivske'!D7</f>
        <v>0</v>
      </c>
      <c r="G19" s="18">
        <f>'UGS Krasnopopivske'!E7</f>
        <v>0.000188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0.000188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21647.406560604</v>
      </c>
      <c r="D21" s="38">
        <f>SUM(D9:D20)</f>
        <v>4662</v>
      </c>
      <c r="E21" s="39">
        <f>SUM(E9:E20)</f>
        <v>16985.406560604</v>
      </c>
      <c r="F21" s="39">
        <f>SUM(F9:F19)</f>
        <v>75.64855499999999</v>
      </c>
      <c r="G21" s="39">
        <f>SUM(G9:G19)</f>
        <v>0.01763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8525.253439396001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431.886042</v>
      </c>
      <c r="D7" s="22">
        <v>3.878306</v>
      </c>
      <c r="E7" s="22">
        <v>0</v>
      </c>
      <c r="F7" s="18">
        <v>1000</v>
      </c>
      <c r="G7" s="23">
        <f>IF(F7-C7&gt;5,F7-C7,0)</f>
        <v>568.113958</v>
      </c>
    </row>
    <row r="8" spans="2:7" ht="15">
      <c r="B8" s="28" t="s">
        <v>48</v>
      </c>
      <c r="C8" s="18">
        <v>428.007736</v>
      </c>
      <c r="D8" s="18">
        <v>3.836615</v>
      </c>
      <c r="E8" s="18">
        <v>0</v>
      </c>
      <c r="F8" s="18">
        <v>1000</v>
      </c>
      <c r="G8" s="23">
        <f aca="true" t="shared" si="0" ref="G8:G13">IF(F8-C8&gt;5,F8-C8,0)</f>
        <v>571.992264</v>
      </c>
    </row>
    <row r="9" spans="2:7" ht="15">
      <c r="B9" s="29" t="s">
        <v>49</v>
      </c>
      <c r="C9" s="18">
        <v>424.171121</v>
      </c>
      <c r="D9" s="18">
        <v>3.836258</v>
      </c>
      <c r="E9" s="18">
        <v>0</v>
      </c>
      <c r="F9" s="18">
        <v>1000</v>
      </c>
      <c r="G9" s="23">
        <f t="shared" si="0"/>
        <v>575.8288789999999</v>
      </c>
    </row>
    <row r="10" spans="2:7" ht="15">
      <c r="B10" s="29" t="s">
        <v>50</v>
      </c>
      <c r="C10" s="18">
        <v>420.334863</v>
      </c>
      <c r="D10" s="18">
        <v>3.833154</v>
      </c>
      <c r="E10" s="18">
        <v>0</v>
      </c>
      <c r="F10" s="18">
        <v>1000</v>
      </c>
      <c r="G10" s="23">
        <f t="shared" si="0"/>
        <v>579.665137</v>
      </c>
    </row>
    <row r="11" spans="2:7" ht="15">
      <c r="B11" s="29" t="s">
        <v>51</v>
      </c>
      <c r="C11" s="18">
        <v>416.501709</v>
      </c>
      <c r="D11" s="18">
        <v>3.865045</v>
      </c>
      <c r="E11" s="18">
        <v>8.8E-05</v>
      </c>
      <c r="F11" s="18">
        <v>1000</v>
      </c>
      <c r="G11" s="23">
        <f t="shared" si="0"/>
        <v>583.498291</v>
      </c>
    </row>
    <row r="12" spans="2:7" ht="15">
      <c r="B12" s="29" t="s">
        <v>52</v>
      </c>
      <c r="C12" s="18">
        <v>412.636752</v>
      </c>
      <c r="D12" s="18">
        <v>3.869775</v>
      </c>
      <c r="E12" s="18">
        <v>0</v>
      </c>
      <c r="F12" s="18">
        <v>1000</v>
      </c>
      <c r="G12" s="23">
        <f t="shared" si="0"/>
        <v>587.363248</v>
      </c>
    </row>
    <row r="13" spans="2:7" ht="15.75" thickBot="1">
      <c r="B13" s="30" t="s">
        <v>53</v>
      </c>
      <c r="C13" s="9">
        <v>408.766977</v>
      </c>
      <c r="D13" s="9">
        <v>3.862104</v>
      </c>
      <c r="E13" s="9">
        <v>0</v>
      </c>
      <c r="F13" s="18">
        <v>1000</v>
      </c>
      <c r="G13" s="23">
        <f t="shared" si="0"/>
        <v>591.233023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695.108467</v>
      </c>
      <c r="D7" s="22">
        <v>0</v>
      </c>
      <c r="E7" s="22">
        <v>0.015255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695.123722</v>
      </c>
      <c r="D8" s="18">
        <v>0</v>
      </c>
      <c r="E8" s="18">
        <v>0.00026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695.123982</v>
      </c>
      <c r="D9" s="18">
        <v>0</v>
      </c>
      <c r="E9" s="18">
        <v>0.000259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695.124241</v>
      </c>
      <c r="D10" s="18">
        <v>0</v>
      </c>
      <c r="E10" s="18">
        <v>0.000259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695.1245</v>
      </c>
      <c r="D11" s="18">
        <v>0</v>
      </c>
      <c r="E11" s="18">
        <v>0.000273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695.124773</v>
      </c>
      <c r="D12" s="18">
        <v>0</v>
      </c>
      <c r="E12" s="18">
        <v>0.000257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695.12503</v>
      </c>
      <c r="D13" s="9">
        <v>0</v>
      </c>
      <c r="E13" s="9">
        <v>0.000256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80.756555</v>
      </c>
      <c r="D7" s="22">
        <v>0</v>
      </c>
      <c r="E7" s="22">
        <v>0.000188</v>
      </c>
      <c r="F7" s="18">
        <v>420</v>
      </c>
      <c r="G7" s="23">
        <f>IF(ROUND(C7,2)=80.75,0,F7-C7)</f>
        <v>339.243445</v>
      </c>
    </row>
    <row r="8" spans="2:8" ht="15">
      <c r="B8" s="28" t="s">
        <v>48</v>
      </c>
      <c r="C8" s="18">
        <v>80.756743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339.24325699999997</v>
      </c>
      <c r="H8" s="11"/>
    </row>
    <row r="9" spans="2:8" ht="15">
      <c r="B9" s="29" t="s">
        <v>49</v>
      </c>
      <c r="C9" s="18">
        <v>80.756932</v>
      </c>
      <c r="D9" s="18">
        <v>0</v>
      </c>
      <c r="E9" s="18">
        <v>0.000189</v>
      </c>
      <c r="F9" s="18">
        <v>420</v>
      </c>
      <c r="G9" s="23">
        <f t="shared" si="0"/>
        <v>339.243068</v>
      </c>
      <c r="H9" s="11"/>
    </row>
    <row r="10" spans="2:8" ht="15">
      <c r="B10" s="29" t="s">
        <v>50</v>
      </c>
      <c r="C10" s="18">
        <v>80.757121</v>
      </c>
      <c r="D10" s="18">
        <v>0</v>
      </c>
      <c r="E10" s="18">
        <v>0.000189</v>
      </c>
      <c r="F10" s="18">
        <v>420</v>
      </c>
      <c r="G10" s="23">
        <f t="shared" si="0"/>
        <v>339.242879</v>
      </c>
      <c r="H10" s="11"/>
    </row>
    <row r="11" spans="2:8" ht="15">
      <c r="B11" s="29" t="s">
        <v>51</v>
      </c>
      <c r="C11" s="18">
        <v>80.75731</v>
      </c>
      <c r="D11" s="18">
        <v>0</v>
      </c>
      <c r="E11" s="18">
        <v>0.000207</v>
      </c>
      <c r="F11" s="18">
        <v>420</v>
      </c>
      <c r="G11" s="23">
        <f t="shared" si="0"/>
        <v>339.24269</v>
      </c>
      <c r="H11" s="11"/>
    </row>
    <row r="12" spans="2:8" ht="15">
      <c r="B12" s="29" t="s">
        <v>52</v>
      </c>
      <c r="C12" s="18">
        <v>80.757517</v>
      </c>
      <c r="D12" s="18">
        <v>0</v>
      </c>
      <c r="E12" s="18">
        <v>0.000189</v>
      </c>
      <c r="F12" s="18">
        <v>420</v>
      </c>
      <c r="G12" s="23">
        <f t="shared" si="0"/>
        <v>339.242483</v>
      </c>
      <c r="H12" s="11"/>
    </row>
    <row r="13" spans="2:8" ht="15.75" thickBot="1">
      <c r="B13" s="30" t="s">
        <v>53</v>
      </c>
      <c r="C13" s="9">
        <v>80.757706</v>
      </c>
      <c r="D13" s="9">
        <v>0</v>
      </c>
      <c r="E13" s="9">
        <v>0.000189</v>
      </c>
      <c r="F13" s="18">
        <v>420</v>
      </c>
      <c r="G13" s="23">
        <f t="shared" si="0"/>
        <v>339.242294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80.756555</v>
      </c>
      <c r="D7" s="22">
        <v>0</v>
      </c>
      <c r="E7" s="22">
        <v>0.000188</v>
      </c>
      <c r="F7" s="18">
        <v>400</v>
      </c>
      <c r="G7" s="23">
        <f>F7-C7</f>
        <v>319.243445</v>
      </c>
    </row>
    <row r="8" spans="2:7" ht="15">
      <c r="B8" s="6" t="s">
        <v>48</v>
      </c>
      <c r="C8" s="18">
        <v>80.756743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319.24325699999997</v>
      </c>
    </row>
    <row r="9" spans="2:7" ht="15">
      <c r="B9" s="7" t="s">
        <v>49</v>
      </c>
      <c r="C9" s="18">
        <v>80.756932</v>
      </c>
      <c r="D9" s="18">
        <v>0</v>
      </c>
      <c r="E9" s="18">
        <v>0.000189</v>
      </c>
      <c r="F9" s="18">
        <v>400</v>
      </c>
      <c r="G9" s="23">
        <f t="shared" si="0"/>
        <v>319.243068</v>
      </c>
    </row>
    <row r="10" spans="2:7" ht="15">
      <c r="B10" s="7" t="s">
        <v>50</v>
      </c>
      <c r="C10" s="18">
        <v>80.757121</v>
      </c>
      <c r="D10" s="18">
        <v>0</v>
      </c>
      <c r="E10" s="18">
        <v>0.000189</v>
      </c>
      <c r="F10" s="18">
        <v>400</v>
      </c>
      <c r="G10" s="23">
        <f t="shared" si="0"/>
        <v>319.242879</v>
      </c>
    </row>
    <row r="11" spans="2:7" ht="15">
      <c r="B11" s="7" t="s">
        <v>51</v>
      </c>
      <c r="C11" s="18">
        <v>80.75731</v>
      </c>
      <c r="D11" s="18">
        <v>0</v>
      </c>
      <c r="E11" s="18">
        <v>0.000207</v>
      </c>
      <c r="F11" s="18">
        <v>400</v>
      </c>
      <c r="G11" s="23">
        <f t="shared" si="0"/>
        <v>319.24269</v>
      </c>
    </row>
    <row r="12" spans="2:7" ht="15">
      <c r="B12" s="7" t="s">
        <v>52</v>
      </c>
      <c r="C12" s="18">
        <v>80.757517</v>
      </c>
      <c r="D12" s="18">
        <v>0</v>
      </c>
      <c r="E12" s="18">
        <v>0.000189</v>
      </c>
      <c r="F12" s="18">
        <v>400</v>
      </c>
      <c r="G12" s="23">
        <f t="shared" si="0"/>
        <v>319.242483</v>
      </c>
    </row>
    <row r="13" spans="2:7" ht="15.75" thickBot="1">
      <c r="B13" s="8" t="s">
        <v>53</v>
      </c>
      <c r="C13" s="9">
        <v>80.757706</v>
      </c>
      <c r="D13" s="9">
        <v>0</v>
      </c>
      <c r="E13" s="9">
        <v>0.000189</v>
      </c>
      <c r="F13" s="18">
        <v>400</v>
      </c>
      <c r="G13" s="23">
        <f t="shared" si="0"/>
        <v>319.242294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118.489875</v>
      </c>
      <c r="D7" s="22">
        <v>4.311305</v>
      </c>
      <c r="E7" s="22">
        <v>0</v>
      </c>
      <c r="F7" s="17">
        <v>1900</v>
      </c>
      <c r="G7" s="23">
        <f>IF(F7-C7&gt;5,F7-C7,0)</f>
        <v>1781.510125</v>
      </c>
    </row>
    <row r="8" spans="2:7" ht="15">
      <c r="B8" s="28" t="s">
        <v>48</v>
      </c>
      <c r="C8" s="18">
        <v>114.17857</v>
      </c>
      <c r="D8" s="18">
        <v>0</v>
      </c>
      <c r="E8" s="18">
        <v>0.00141</v>
      </c>
      <c r="F8" s="17">
        <v>1900</v>
      </c>
      <c r="G8" s="23">
        <f aca="true" t="shared" si="0" ref="G8:G13">IF(F8-C8&gt;5,F8-C8,0)</f>
        <v>1785.82143</v>
      </c>
    </row>
    <row r="9" spans="2:7" ht="15">
      <c r="B9" s="29" t="s">
        <v>49</v>
      </c>
      <c r="C9" s="18">
        <v>114.17998</v>
      </c>
      <c r="D9" s="18">
        <v>0</v>
      </c>
      <c r="E9" s="18">
        <v>0.001387</v>
      </c>
      <c r="F9" s="17">
        <v>1900</v>
      </c>
      <c r="G9" s="23">
        <f t="shared" si="0"/>
        <v>1785.82002</v>
      </c>
    </row>
    <row r="10" spans="2:7" ht="15">
      <c r="B10" s="29" t="s">
        <v>50</v>
      </c>
      <c r="C10" s="18">
        <v>114.181367</v>
      </c>
      <c r="D10" s="18">
        <v>0</v>
      </c>
      <c r="E10" s="18">
        <v>0.00138</v>
      </c>
      <c r="F10" s="17">
        <v>1900</v>
      </c>
      <c r="G10" s="23">
        <f t="shared" si="0"/>
        <v>1785.818633</v>
      </c>
    </row>
    <row r="11" spans="2:7" ht="15">
      <c r="B11" s="29" t="s">
        <v>51</v>
      </c>
      <c r="C11" s="18">
        <v>114.182747</v>
      </c>
      <c r="D11" s="18">
        <v>0</v>
      </c>
      <c r="E11" s="18">
        <v>0.00138</v>
      </c>
      <c r="F11" s="17">
        <v>1900</v>
      </c>
      <c r="G11" s="23">
        <f t="shared" si="0"/>
        <v>1785.817253</v>
      </c>
    </row>
    <row r="12" spans="2:7" ht="15">
      <c r="B12" s="29" t="s">
        <v>52</v>
      </c>
      <c r="C12" s="18">
        <v>114.184127</v>
      </c>
      <c r="D12" s="18">
        <v>0</v>
      </c>
      <c r="E12" s="18">
        <v>0.001402</v>
      </c>
      <c r="F12" s="17">
        <v>1900</v>
      </c>
      <c r="G12" s="23">
        <f t="shared" si="0"/>
        <v>1785.815873</v>
      </c>
    </row>
    <row r="13" spans="2:7" ht="15.75" thickBot="1">
      <c r="B13" s="30" t="s">
        <v>53</v>
      </c>
      <c r="C13" s="9">
        <v>114.185529</v>
      </c>
      <c r="D13" s="9">
        <v>0</v>
      </c>
      <c r="E13" s="9">
        <v>0.001489</v>
      </c>
      <c r="F13" s="17">
        <v>1900</v>
      </c>
      <c r="G13" s="23">
        <f t="shared" si="0"/>
        <v>1785.814471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9595.170090604</v>
      </c>
      <c r="D7" s="22">
        <v>39.645756</v>
      </c>
      <c r="E7" s="22">
        <v>0</v>
      </c>
      <c r="F7" s="26">
        <f>'[1]Всі_ПСГ'!$F$8</f>
        <v>17050</v>
      </c>
      <c r="G7" s="23">
        <f>IF(F7-C7&gt;5,F7-C7,0)</f>
        <v>7454.8299093959995</v>
      </c>
    </row>
    <row r="8" spans="2:8" ht="15">
      <c r="B8" s="28" t="s">
        <v>48</v>
      </c>
      <c r="C8" s="18">
        <v>9555.524334604</v>
      </c>
      <c r="D8" s="18">
        <v>45.077652</v>
      </c>
      <c r="E8" s="18">
        <v>0</v>
      </c>
      <c r="F8" s="26">
        <f>'[1]Всі_ПСГ'!$F$8</f>
        <v>17050</v>
      </c>
      <c r="G8" s="23">
        <f aca="true" t="shared" si="0" ref="G8:G13">IF(F8-C8&gt;5,F8-C8,0)</f>
        <v>7494.475665395999</v>
      </c>
      <c r="H8" s="11"/>
    </row>
    <row r="9" spans="2:8" ht="15">
      <c r="B9" s="29" t="s">
        <v>49</v>
      </c>
      <c r="C9" s="18">
        <v>9510.446682604</v>
      </c>
      <c r="D9" s="18">
        <v>42.233954</v>
      </c>
      <c r="E9" s="18">
        <v>0</v>
      </c>
      <c r="F9" s="26">
        <f>'[1]Всі_ПСГ'!$F$8</f>
        <v>17050</v>
      </c>
      <c r="G9" s="23">
        <f t="shared" si="0"/>
        <v>7539.553317395999</v>
      </c>
      <c r="H9" s="11"/>
    </row>
    <row r="10" spans="2:8" ht="15">
      <c r="B10" s="29" t="s">
        <v>50</v>
      </c>
      <c r="C10" s="18">
        <v>9468.212728604</v>
      </c>
      <c r="D10" s="18">
        <v>48.762223</v>
      </c>
      <c r="E10" s="18">
        <v>0</v>
      </c>
      <c r="F10" s="26">
        <f>'[1]Всі_ПСГ'!$F$8</f>
        <v>17050</v>
      </c>
      <c r="G10" s="23">
        <f t="shared" si="0"/>
        <v>7581.7872713960005</v>
      </c>
      <c r="H10" s="11"/>
    </row>
    <row r="11" spans="2:8" ht="15">
      <c r="B11" s="29" t="s">
        <v>51</v>
      </c>
      <c r="C11" s="18">
        <v>9419.450505604</v>
      </c>
      <c r="D11" s="18">
        <v>50.492258</v>
      </c>
      <c r="E11" s="18">
        <v>0</v>
      </c>
      <c r="F11" s="26">
        <f>'[1]Всі_ПСГ'!$F$8</f>
        <v>17050</v>
      </c>
      <c r="G11" s="23">
        <f t="shared" si="0"/>
        <v>7630.549494396</v>
      </c>
      <c r="H11" s="11"/>
    </row>
    <row r="12" spans="2:8" ht="15">
      <c r="B12" s="29" t="s">
        <v>52</v>
      </c>
      <c r="C12" s="18">
        <v>9368.958247604</v>
      </c>
      <c r="D12" s="18">
        <v>50.283158</v>
      </c>
      <c r="E12" s="18">
        <v>0</v>
      </c>
      <c r="F12" s="26">
        <f>'[1]Всі_ПСГ'!$F$8</f>
        <v>17050</v>
      </c>
      <c r="G12" s="23">
        <f t="shared" si="0"/>
        <v>7681.041752396</v>
      </c>
      <c r="H12" s="11"/>
    </row>
    <row r="13" spans="2:8" ht="15.75" thickBot="1">
      <c r="B13" s="30" t="s">
        <v>53</v>
      </c>
      <c r="C13" s="9">
        <v>9318.675089604</v>
      </c>
      <c r="D13" s="9">
        <v>49.496855</v>
      </c>
      <c r="E13" s="9">
        <v>0</v>
      </c>
      <c r="F13" s="26">
        <f>'[1]Всі_ПСГ'!$F$8</f>
        <v>17050</v>
      </c>
      <c r="G13" s="23">
        <f t="shared" si="0"/>
        <v>7731.324910396001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1397.784708</v>
      </c>
      <c r="D7" s="22">
        <v>13.69277</v>
      </c>
      <c r="E7" s="22">
        <v>0</v>
      </c>
      <c r="F7" s="18">
        <v>2150</v>
      </c>
      <c r="G7" s="23">
        <f>IF(F7-C7&gt;5,F7-C7,0)</f>
        <v>752.2152920000001</v>
      </c>
    </row>
    <row r="8" spans="2:7" ht="15">
      <c r="B8" s="28" t="s">
        <v>48</v>
      </c>
      <c r="C8" s="18">
        <v>1384.091938</v>
      </c>
      <c r="D8" s="18">
        <v>12.233994</v>
      </c>
      <c r="E8" s="18">
        <v>0</v>
      </c>
      <c r="F8" s="18">
        <v>2150</v>
      </c>
      <c r="G8" s="23">
        <f aca="true" t="shared" si="0" ref="G8:G13">IF(F8-C8&gt;5,F8-C8,0)</f>
        <v>765.908062</v>
      </c>
    </row>
    <row r="9" spans="2:7" ht="15">
      <c r="B9" s="29" t="s">
        <v>49</v>
      </c>
      <c r="C9" s="18">
        <v>1374.008723</v>
      </c>
      <c r="D9" s="18">
        <v>10.148751</v>
      </c>
      <c r="E9" s="18">
        <v>0</v>
      </c>
      <c r="F9" s="18">
        <v>2150</v>
      </c>
      <c r="G9" s="23">
        <f t="shared" si="0"/>
        <v>775.9912770000001</v>
      </c>
    </row>
    <row r="10" spans="2:7" ht="15">
      <c r="B10" s="29" t="s">
        <v>50</v>
      </c>
      <c r="C10" s="18">
        <v>1363.859972</v>
      </c>
      <c r="D10" s="18">
        <v>5.326267</v>
      </c>
      <c r="E10" s="18">
        <v>0</v>
      </c>
      <c r="F10" s="18">
        <v>2150</v>
      </c>
      <c r="G10" s="23">
        <f t="shared" si="0"/>
        <v>786.140028</v>
      </c>
    </row>
    <row r="11" spans="2:7" ht="15">
      <c r="B11" s="29" t="s">
        <v>51</v>
      </c>
      <c r="C11" s="18">
        <v>1356.583196</v>
      </c>
      <c r="D11" s="18">
        <v>4.221785</v>
      </c>
      <c r="E11" s="18">
        <v>0</v>
      </c>
      <c r="F11" s="18">
        <v>2150</v>
      </c>
      <c r="G11" s="23">
        <f t="shared" si="0"/>
        <v>793.416804</v>
      </c>
    </row>
    <row r="12" spans="2:7" ht="15">
      <c r="B12" s="29" t="s">
        <v>52</v>
      </c>
      <c r="C12" s="18">
        <v>1352.361411</v>
      </c>
      <c r="D12" s="18">
        <v>4.172997</v>
      </c>
      <c r="E12" s="18">
        <v>0</v>
      </c>
      <c r="F12" s="18">
        <v>2150</v>
      </c>
      <c r="G12" s="23">
        <f t="shared" si="0"/>
        <v>797.6385889999999</v>
      </c>
    </row>
    <row r="13" spans="2:7" ht="15.75" thickBot="1">
      <c r="B13" s="30" t="s">
        <v>53</v>
      </c>
      <c r="C13" s="9">
        <v>1348.188414</v>
      </c>
      <c r="D13" s="9">
        <v>4.267497</v>
      </c>
      <c r="E13" s="9">
        <v>0</v>
      </c>
      <c r="F13" s="18">
        <v>2150</v>
      </c>
      <c r="G13" s="23">
        <f t="shared" si="0"/>
        <v>801.811586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907.338321</v>
      </c>
      <c r="D7" s="22">
        <v>5.247086</v>
      </c>
      <c r="E7" s="22">
        <v>0</v>
      </c>
      <c r="F7" s="18">
        <v>1920</v>
      </c>
      <c r="G7" s="23">
        <f>IF(F7-C7&gt;5,F7-C7,0)</f>
        <v>1012.661679</v>
      </c>
    </row>
    <row r="8" spans="2:7" ht="15">
      <c r="B8" s="28" t="s">
        <v>48</v>
      </c>
      <c r="C8" s="18">
        <v>902.091235</v>
      </c>
      <c r="D8" s="18">
        <v>5.435266</v>
      </c>
      <c r="E8" s="18">
        <v>0</v>
      </c>
      <c r="F8" s="18">
        <v>1920</v>
      </c>
      <c r="G8" s="23">
        <f aca="true" t="shared" si="0" ref="G8:G13">IF(F8-C8&gt;5,F8-C8,0)</f>
        <v>1017.908765</v>
      </c>
    </row>
    <row r="9" spans="2:7" ht="15">
      <c r="B9" s="29" t="s">
        <v>49</v>
      </c>
      <c r="C9" s="18">
        <v>896.655969</v>
      </c>
      <c r="D9" s="18">
        <v>5.967852</v>
      </c>
      <c r="E9" s="18">
        <v>0</v>
      </c>
      <c r="F9" s="18">
        <v>1920</v>
      </c>
      <c r="G9" s="23">
        <f t="shared" si="0"/>
        <v>1023.344031</v>
      </c>
    </row>
    <row r="10" spans="2:7" ht="15">
      <c r="B10" s="29" t="s">
        <v>50</v>
      </c>
      <c r="C10" s="18">
        <v>890.688117</v>
      </c>
      <c r="D10" s="18">
        <v>7.264201</v>
      </c>
      <c r="E10" s="18">
        <v>0</v>
      </c>
      <c r="F10" s="18">
        <v>1920</v>
      </c>
      <c r="G10" s="23">
        <f t="shared" si="0"/>
        <v>1029.3118829999999</v>
      </c>
    </row>
    <row r="11" spans="2:7" ht="15">
      <c r="B11" s="29" t="s">
        <v>51</v>
      </c>
      <c r="C11" s="18">
        <v>883.423916</v>
      </c>
      <c r="D11" s="18">
        <v>7.449126</v>
      </c>
      <c r="E11" s="18">
        <v>0</v>
      </c>
      <c r="F11" s="18">
        <v>1920</v>
      </c>
      <c r="G11" s="23">
        <f t="shared" si="0"/>
        <v>1036.576084</v>
      </c>
    </row>
    <row r="12" spans="2:7" ht="15">
      <c r="B12" s="29" t="s">
        <v>52</v>
      </c>
      <c r="C12" s="18">
        <v>875.97479</v>
      </c>
      <c r="D12" s="18">
        <v>7.649654</v>
      </c>
      <c r="E12" s="18">
        <v>0</v>
      </c>
      <c r="F12" s="18">
        <v>1920</v>
      </c>
      <c r="G12" s="23">
        <f t="shared" si="0"/>
        <v>1044.02521</v>
      </c>
    </row>
    <row r="13" spans="2:7" ht="15.75" thickBot="1">
      <c r="B13" s="30" t="s">
        <v>53</v>
      </c>
      <c r="C13" s="9">
        <v>868.325137</v>
      </c>
      <c r="D13" s="9">
        <v>7.767408</v>
      </c>
      <c r="E13" s="9">
        <v>0</v>
      </c>
      <c r="F13" s="18">
        <v>1920</v>
      </c>
      <c r="G13" s="23">
        <f t="shared" si="0"/>
        <v>1051.674863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1901.328733</v>
      </c>
      <c r="D7" s="22">
        <v>8.873332</v>
      </c>
      <c r="E7" s="22">
        <v>0</v>
      </c>
      <c r="F7" s="18">
        <v>2300</v>
      </c>
      <c r="G7" s="23">
        <f aca="true" t="shared" si="0" ref="G7:G13">IF(F7-C7&gt;3,F7-C7,0)</f>
        <v>398.67126699999994</v>
      </c>
    </row>
    <row r="8" spans="2:7" ht="15">
      <c r="B8" s="28" t="s">
        <v>48</v>
      </c>
      <c r="C8" s="18">
        <v>1892.455401</v>
      </c>
      <c r="D8" s="18">
        <v>9.062106</v>
      </c>
      <c r="E8" s="18">
        <v>0</v>
      </c>
      <c r="F8" s="18">
        <v>2300</v>
      </c>
      <c r="G8" s="23">
        <f t="shared" si="0"/>
        <v>407.54459900000006</v>
      </c>
    </row>
    <row r="9" spans="2:7" ht="15">
      <c r="B9" s="29" t="s">
        <v>49</v>
      </c>
      <c r="C9" s="18">
        <v>1883.393295</v>
      </c>
      <c r="D9" s="18">
        <v>9.149789</v>
      </c>
      <c r="E9" s="18">
        <v>0</v>
      </c>
      <c r="F9" s="18">
        <v>2300</v>
      </c>
      <c r="G9" s="23">
        <f t="shared" si="0"/>
        <v>416.6067049999999</v>
      </c>
    </row>
    <row r="10" spans="2:7" ht="15">
      <c r="B10" s="29" t="s">
        <v>50</v>
      </c>
      <c r="C10" s="18">
        <v>1874.243506</v>
      </c>
      <c r="D10" s="18">
        <v>8.911433</v>
      </c>
      <c r="E10" s="18">
        <v>0</v>
      </c>
      <c r="F10" s="18">
        <v>2300</v>
      </c>
      <c r="G10" s="23">
        <f t="shared" si="0"/>
        <v>425.756494</v>
      </c>
    </row>
    <row r="11" spans="2:7" ht="15">
      <c r="B11" s="29" t="s">
        <v>51</v>
      </c>
      <c r="C11" s="18">
        <v>1865.332073</v>
      </c>
      <c r="D11" s="18">
        <v>9.161619</v>
      </c>
      <c r="E11" s="18">
        <v>0</v>
      </c>
      <c r="F11" s="18">
        <v>2300</v>
      </c>
      <c r="G11" s="23">
        <f t="shared" si="0"/>
        <v>434.66792699999996</v>
      </c>
    </row>
    <row r="12" spans="2:7" ht="15">
      <c r="B12" s="29" t="s">
        <v>52</v>
      </c>
      <c r="C12" s="18">
        <v>1856.170454</v>
      </c>
      <c r="D12" s="18">
        <v>7.468811</v>
      </c>
      <c r="E12" s="18">
        <v>0</v>
      </c>
      <c r="F12" s="18">
        <v>2300</v>
      </c>
      <c r="G12" s="23">
        <f t="shared" si="0"/>
        <v>443.82954599999994</v>
      </c>
    </row>
    <row r="13" spans="2:7" ht="15.75" thickBot="1">
      <c r="B13" s="30" t="s">
        <v>53</v>
      </c>
      <c r="C13" s="9">
        <v>1848.701643</v>
      </c>
      <c r="D13" s="9">
        <v>8.445645</v>
      </c>
      <c r="E13" s="9">
        <v>0</v>
      </c>
      <c r="F13" s="18">
        <v>2300</v>
      </c>
      <c r="G13" s="23">
        <f t="shared" si="0"/>
        <v>451.2983569999999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6.053432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6.053513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6.053594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6.053675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6.053756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6.053837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6.053918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1171.324894</v>
      </c>
      <c r="D7" s="22">
        <v>0</v>
      </c>
      <c r="E7" s="22">
        <v>0.002079</v>
      </c>
      <c r="F7" s="18">
        <v>1500</v>
      </c>
      <c r="G7" s="23">
        <f>IF(F7-C7&gt;5,F7-C7,0)</f>
        <v>328.6751059999999</v>
      </c>
      <c r="H7" s="32"/>
    </row>
    <row r="8" spans="2:8" ht="15">
      <c r="B8" s="28" t="s">
        <v>48</v>
      </c>
      <c r="C8" s="18">
        <v>1171.326973</v>
      </c>
      <c r="D8" s="18">
        <v>0</v>
      </c>
      <c r="E8" s="18">
        <v>0.00174</v>
      </c>
      <c r="F8" s="18">
        <v>1500</v>
      </c>
      <c r="G8" s="23">
        <f aca="true" t="shared" si="0" ref="G8:G13">IF(F8-C8&gt;5,F8-C8,0)</f>
        <v>328.67302700000005</v>
      </c>
      <c r="H8" s="32"/>
    </row>
    <row r="9" spans="2:8" ht="15">
      <c r="B9" s="29" t="s">
        <v>49</v>
      </c>
      <c r="C9" s="18">
        <v>1171.328713</v>
      </c>
      <c r="D9" s="18">
        <v>0</v>
      </c>
      <c r="E9" s="18">
        <v>0.002099</v>
      </c>
      <c r="F9" s="18">
        <v>1500</v>
      </c>
      <c r="G9" s="23">
        <f t="shared" si="0"/>
        <v>328.6712869999999</v>
      </c>
      <c r="H9" s="32"/>
    </row>
    <row r="10" spans="2:8" ht="15">
      <c r="B10" s="29" t="s">
        <v>50</v>
      </c>
      <c r="C10" s="18">
        <v>1171.330812</v>
      </c>
      <c r="D10" s="18">
        <v>0</v>
      </c>
      <c r="E10" s="18">
        <v>0.001373</v>
      </c>
      <c r="F10" s="18">
        <v>1500</v>
      </c>
      <c r="G10" s="23">
        <f t="shared" si="0"/>
        <v>328.6691880000001</v>
      </c>
      <c r="H10" s="32"/>
    </row>
    <row r="11" spans="2:8" ht="15">
      <c r="B11" s="29" t="s">
        <v>51</v>
      </c>
      <c r="C11" s="18">
        <v>1171.332185</v>
      </c>
      <c r="D11" s="18">
        <v>0</v>
      </c>
      <c r="E11" s="18">
        <v>0.000264</v>
      </c>
      <c r="F11" s="18">
        <v>1500</v>
      </c>
      <c r="G11" s="23">
        <f t="shared" si="0"/>
        <v>328.667815</v>
      </c>
      <c r="H11" s="32"/>
    </row>
    <row r="12" spans="2:7" ht="15">
      <c r="B12" s="29" t="s">
        <v>52</v>
      </c>
      <c r="C12" s="18">
        <v>1171.332449</v>
      </c>
      <c r="D12" s="18">
        <v>0</v>
      </c>
      <c r="E12" s="18">
        <v>0.000263</v>
      </c>
      <c r="F12" s="18">
        <v>1500</v>
      </c>
      <c r="G12" s="23">
        <f t="shared" si="0"/>
        <v>328.667551</v>
      </c>
    </row>
    <row r="13" spans="2:7" ht="15.75" thickBot="1">
      <c r="B13" s="30" t="s">
        <v>53</v>
      </c>
      <c r="C13" s="9">
        <v>1171.332712</v>
      </c>
      <c r="D13" s="9">
        <v>0</v>
      </c>
      <c r="E13" s="9">
        <v>0.000263</v>
      </c>
      <c r="F13" s="18">
        <v>1500</v>
      </c>
      <c r="G13" s="23">
        <f t="shared" si="0"/>
        <v>328.6672880000001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504.301759</v>
      </c>
      <c r="D7" s="22">
        <v>0</v>
      </c>
      <c r="E7" s="22">
        <v>2.7E-05</v>
      </c>
      <c r="F7" s="18">
        <v>1300</v>
      </c>
      <c r="G7" s="23">
        <f>IF(F7-C7&gt;5,F7-C7,0)</f>
        <v>795.698241</v>
      </c>
    </row>
    <row r="8" spans="2:7" ht="15">
      <c r="B8" s="28" t="s">
        <v>48</v>
      </c>
      <c r="C8" s="18">
        <v>504.301786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795.698214</v>
      </c>
    </row>
    <row r="9" spans="2:7" ht="15">
      <c r="B9" s="29" t="s">
        <v>49</v>
      </c>
      <c r="C9" s="18">
        <v>504.301813</v>
      </c>
      <c r="D9" s="18">
        <v>0</v>
      </c>
      <c r="E9" s="18">
        <v>2.7E-05</v>
      </c>
      <c r="F9" s="18">
        <v>1300</v>
      </c>
      <c r="G9" s="23">
        <f t="shared" si="0"/>
        <v>795.698187</v>
      </c>
    </row>
    <row r="10" spans="2:7" ht="15">
      <c r="B10" s="29" t="s">
        <v>50</v>
      </c>
      <c r="C10" s="18">
        <v>504.30184</v>
      </c>
      <c r="D10" s="18">
        <v>0</v>
      </c>
      <c r="E10" s="18">
        <v>4.4E-05</v>
      </c>
      <c r="F10" s="18">
        <v>1300</v>
      </c>
      <c r="G10" s="23">
        <f t="shared" si="0"/>
        <v>795.6981599999999</v>
      </c>
    </row>
    <row r="11" spans="2:7" ht="15">
      <c r="B11" s="29" t="s">
        <v>51</v>
      </c>
      <c r="C11" s="18">
        <v>504.301884</v>
      </c>
      <c r="D11" s="18">
        <v>0</v>
      </c>
      <c r="E11" s="18">
        <v>2.7E-05</v>
      </c>
      <c r="F11" s="18">
        <v>1300</v>
      </c>
      <c r="G11" s="23">
        <f t="shared" si="0"/>
        <v>795.698116</v>
      </c>
    </row>
    <row r="12" spans="2:7" ht="15">
      <c r="B12" s="29" t="s">
        <v>52</v>
      </c>
      <c r="C12" s="18">
        <v>504.301911</v>
      </c>
      <c r="D12" s="18">
        <v>0</v>
      </c>
      <c r="E12" s="18">
        <v>2.7E-05</v>
      </c>
      <c r="F12" s="18">
        <v>1300</v>
      </c>
      <c r="G12" s="23">
        <f t="shared" si="0"/>
        <v>795.698089</v>
      </c>
    </row>
    <row r="13" spans="2:7" ht="15.75" thickBot="1">
      <c r="B13" s="30" t="s">
        <v>53</v>
      </c>
      <c r="C13" s="9">
        <v>504.301938</v>
      </c>
      <c r="D13" s="9">
        <v>0</v>
      </c>
      <c r="E13" s="9">
        <v>2.7E-05</v>
      </c>
      <c r="F13" s="18">
        <v>1300</v>
      </c>
      <c r="G13" s="23">
        <f t="shared" si="0"/>
        <v>795.6980619999999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2020-11-30T11:05:58Z</dcterms:modified>
  <cp:category/>
  <cp:version/>
  <cp:contentType/>
  <cp:contentStatus/>
</cp:coreProperties>
</file>