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 activeTab="1"/>
  </bookViews>
  <sheets>
    <sheet name="Всі_ПСГ" sheetId="14" r:id="rId1"/>
    <sheet name="ПСГ Б-Волицько Угерське" sheetId="1" r:id="rId2"/>
    <sheet name="ПСГ Угерське" sheetId="2" r:id="rId3"/>
    <sheet name="ПСГ Опарське" sheetId="3" r:id="rId4"/>
    <sheet name="ПСГ Дашавське" sheetId="8" r:id="rId5"/>
    <sheet name="ПСГ Богородчанське" sheetId="9" r:id="rId6"/>
    <sheet name="ПСГ Кегичівське" sheetId="10" r:id="rId7"/>
    <sheet name="ПСГ Вергунське" sheetId="11" r:id="rId8"/>
    <sheet name="ПСГ Краснопопівське" sheetId="4" r:id="rId9"/>
    <sheet name="ПСГ Пролетарське" sheetId="5" r:id="rId10"/>
    <sheet name="ПСГ Солохівське" sheetId="6" r:id="rId11"/>
    <sheet name="ПСГ Червонопартизанське" sheetId="12" r:id="rId12"/>
    <sheet name="ПСГ Олишівське" sheetId="13" r:id="rId13"/>
  </sheets>
  <calcPr calcId="145621"/>
</workbook>
</file>

<file path=xl/calcChain.xml><?xml version="1.0" encoding="utf-8"?>
<calcChain xmlns="http://schemas.openxmlformats.org/spreadsheetml/2006/main">
  <c r="D19" i="14" l="1"/>
  <c r="E19" i="14"/>
  <c r="C19" i="14"/>
  <c r="G8" i="13" l="1"/>
  <c r="G9" i="13"/>
  <c r="G10" i="13"/>
  <c r="G11" i="13"/>
  <c r="G12" i="13"/>
  <c r="G13" i="13"/>
  <c r="G7" i="13"/>
  <c r="G8" i="12" l="1"/>
  <c r="G9" i="12"/>
  <c r="G10" i="12"/>
  <c r="G11" i="12"/>
  <c r="G12" i="12"/>
  <c r="G13" i="12"/>
  <c r="G7" i="12"/>
  <c r="G8" i="6"/>
  <c r="G9" i="6"/>
  <c r="G10" i="6"/>
  <c r="G11" i="6"/>
  <c r="G12" i="6"/>
  <c r="G13" i="6"/>
  <c r="G7" i="6"/>
  <c r="G8" i="5"/>
  <c r="G9" i="5"/>
  <c r="G10" i="5"/>
  <c r="G11" i="5"/>
  <c r="G12" i="5"/>
  <c r="G13" i="5"/>
  <c r="G7" i="5"/>
  <c r="G8" i="4"/>
  <c r="G9" i="4"/>
  <c r="G10" i="4"/>
  <c r="G11" i="4"/>
  <c r="G12" i="4"/>
  <c r="G13" i="4"/>
  <c r="G7" i="4"/>
  <c r="G8" i="11"/>
  <c r="G9" i="11"/>
  <c r="G10" i="11"/>
  <c r="G11" i="11"/>
  <c r="G12" i="11"/>
  <c r="G13" i="11"/>
  <c r="G7" i="11"/>
  <c r="G8" i="10"/>
  <c r="G9" i="10"/>
  <c r="G10" i="10"/>
  <c r="G11" i="10"/>
  <c r="G12" i="10"/>
  <c r="G13" i="10"/>
  <c r="G7" i="10"/>
  <c r="G8" i="9"/>
  <c r="G9" i="9"/>
  <c r="G10" i="9"/>
  <c r="G11" i="9"/>
  <c r="G12" i="9"/>
  <c r="G13" i="9"/>
  <c r="G7" i="9"/>
  <c r="G8" i="8"/>
  <c r="G9" i="8"/>
  <c r="G10" i="8"/>
  <c r="G11" i="8"/>
  <c r="G12" i="8"/>
  <c r="G13" i="8"/>
  <c r="G7" i="8"/>
  <c r="G8" i="3"/>
  <c r="G9" i="3"/>
  <c r="G10" i="3"/>
  <c r="G11" i="3"/>
  <c r="G12" i="3"/>
  <c r="G13" i="3"/>
  <c r="G7" i="3"/>
  <c r="G8" i="2"/>
  <c r="G9" i="2"/>
  <c r="G10" i="2"/>
  <c r="G11" i="2"/>
  <c r="G12" i="2"/>
  <c r="G13" i="2"/>
  <c r="G7" i="2"/>
  <c r="D18" i="14"/>
  <c r="E18" i="14"/>
  <c r="C18" i="14"/>
  <c r="D17" i="14"/>
  <c r="E17" i="14"/>
  <c r="C17" i="14"/>
  <c r="D16" i="14"/>
  <c r="E16" i="14"/>
  <c r="C16" i="14"/>
  <c r="D15" i="14"/>
  <c r="E15" i="14"/>
  <c r="C15" i="14"/>
  <c r="D14" i="14"/>
  <c r="E14" i="14"/>
  <c r="C14" i="14"/>
  <c r="D13" i="14"/>
  <c r="E13" i="14"/>
  <c r="C13" i="14"/>
  <c r="D12" i="14"/>
  <c r="E12" i="14"/>
  <c r="C12" i="14"/>
  <c r="D11" i="14"/>
  <c r="E11" i="14"/>
  <c r="C11" i="14"/>
  <c r="D10" i="14"/>
  <c r="E10" i="14"/>
  <c r="C10" i="14"/>
  <c r="D9" i="14"/>
  <c r="E9" i="14"/>
  <c r="C9" i="14"/>
  <c r="D8" i="14"/>
  <c r="E8" i="14"/>
  <c r="C8" i="14"/>
  <c r="D20" i="14" l="1"/>
  <c r="C20" i="14"/>
  <c r="E20" i="14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7" i="1"/>
  <c r="G7" i="1" s="1"/>
  <c r="G9" i="14" l="1"/>
  <c r="G10" i="14"/>
  <c r="G11" i="14"/>
  <c r="G12" i="14"/>
  <c r="G13" i="14"/>
  <c r="G14" i="14"/>
  <c r="G15" i="14"/>
  <c r="G16" i="14"/>
  <c r="G17" i="14"/>
  <c r="G18" i="14"/>
  <c r="G19" i="14"/>
  <c r="G20" i="14"/>
  <c r="G8" i="14"/>
</calcChain>
</file>

<file path=xl/sharedStrings.xml><?xml version="1.0" encoding="utf-8"?>
<sst xmlns="http://schemas.openxmlformats.org/spreadsheetml/2006/main" count="201" uniqueCount="42">
  <si>
    <t xml:space="preserve">Вільна потужність </t>
  </si>
  <si>
    <t>Дата</t>
  </si>
  <si>
    <r>
      <t>(млн.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при 20</t>
    </r>
    <r>
      <rPr>
        <vertAlign val="super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С)</t>
    </r>
  </si>
  <si>
    <t>Назва об'єкту</t>
  </si>
  <si>
    <t>Більче-Волицько-Угерське</t>
  </si>
  <si>
    <t>Угерське (XIV-XV)</t>
  </si>
  <si>
    <t>Опарське</t>
  </si>
  <si>
    <t>Дашавське</t>
  </si>
  <si>
    <t>Кегичівське</t>
  </si>
  <si>
    <t>Богородчанське</t>
  </si>
  <si>
    <t>Вергунське</t>
  </si>
  <si>
    <t>Краснопопівське</t>
  </si>
  <si>
    <t>Пролетарське</t>
  </si>
  <si>
    <t>Солохівське</t>
  </si>
  <si>
    <t>Червонопартизанське</t>
  </si>
  <si>
    <t>Олишівське</t>
  </si>
  <si>
    <t>Зберігається</t>
  </si>
  <si>
    <t>Закачано</t>
  </si>
  <si>
    <t>Відібрано</t>
  </si>
  <si>
    <t>Проектна потужність</t>
  </si>
  <si>
    <t xml:space="preserve">ВСЬОГО: 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</si>
  <si>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</si>
  <si>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</si>
  <si>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</si>
  <si>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</si>
  <si>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</si>
  <si>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</si>
  <si>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</si>
  <si>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</si>
  <si>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</si>
  <si>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</si>
  <si>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Червонопартизанському ПСГ</t>
  </si>
  <si>
    <t>Оперативні дані по Олишівському ПСГ</t>
  </si>
  <si>
    <t>Загальний обсяг</t>
  </si>
  <si>
    <t>25.04.2020</t>
  </si>
  <si>
    <t>24.04.2020</t>
  </si>
  <si>
    <t>23.04.2020</t>
  </si>
  <si>
    <t>22.04.2020</t>
  </si>
  <si>
    <t>21.04.2020</t>
  </si>
  <si>
    <t>20.04.2020</t>
  </si>
  <si>
    <t>19.04.2020</t>
  </si>
  <si>
    <t>Оперативні дані взаємодії між ТОВ "Оператор ГТС України" та філією "Оператор газосховищ України" АТ "Укртрансгаз" за 25.04.2020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</si>
</sst>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0" xfId="0" applyBorder="1"/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4" xfId="0" applyFill="1" applyBorder="1"/>
    <xf numFmtId="2" fontId="1" fillId="0" borderId="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D29" sqref="D29"/>
    </sheetView>
  </sheetViews>
  <sheetFormatPr defaultRowHeight="15" x14ac:dyDescent="0.25"/>
  <cols>
    <col min="2" max="2" width="29.42578125" customWidth="1"/>
    <col min="3" max="3" width="15.7109375" customWidth="1"/>
    <col min="4" max="5" width="15.85546875" customWidth="1"/>
    <col min="6" max="6" width="18.5703125" customWidth="1"/>
    <col min="7" max="7" width="24" customWidth="1"/>
  </cols>
  <sheetData>
    <row r="3" spans="2:7" x14ac:dyDescent="0.25">
      <c r="B3" s="36" t="s">
        <v>41</v>
      </c>
      <c r="C3" s="36"/>
      <c r="D3" s="36"/>
      <c r="E3" s="36"/>
      <c r="F3" s="36"/>
      <c r="G3" s="36"/>
    </row>
    <row r="4" spans="2:7" x14ac:dyDescent="0.25">
      <c r="B4" s="14"/>
      <c r="C4" s="14"/>
      <c r="D4" s="14"/>
      <c r="E4" s="14"/>
      <c r="F4" s="14"/>
      <c r="G4" s="14"/>
    </row>
    <row r="5" spans="2:7" ht="18" thickBot="1" x14ac:dyDescent="0.3">
      <c r="B5" s="14"/>
      <c r="C5" s="14"/>
      <c r="D5" s="14"/>
      <c r="E5" s="14"/>
      <c r="F5" s="14"/>
      <c r="G5" s="19" t="s">
        <v>2</v>
      </c>
    </row>
    <row r="6" spans="2:7" ht="30" x14ac:dyDescent="0.25">
      <c r="B6" s="28" t="s">
        <v>3</v>
      </c>
      <c r="C6" s="20" t="s">
        <v>33</v>
      </c>
      <c r="D6" s="20" t="s">
        <v>17</v>
      </c>
      <c r="E6" s="20" t="s">
        <v>18</v>
      </c>
      <c r="F6" s="24" t="s">
        <v>19</v>
      </c>
      <c r="G6" s="21" t="s">
        <v>0</v>
      </c>
    </row>
    <row r="7" spans="2:7" ht="15.75" thickBot="1" x14ac:dyDescent="0.3">
      <c r="B7" s="29">
        <v>1</v>
      </c>
      <c r="C7" s="15">
        <v>2</v>
      </c>
      <c r="D7" s="15">
        <v>3</v>
      </c>
      <c r="E7" s="15">
        <v>4</v>
      </c>
      <c r="F7" s="15">
        <v>5</v>
      </c>
      <c r="G7" s="16">
        <v>6</v>
      </c>
    </row>
    <row r="8" spans="2:7" x14ac:dyDescent="0.25">
      <c r="B8" s="30" t="s">
        <v>4</v>
      </c>
      <c r="C8" s="17">
        <f>'ПСГ Б-Волицько Угерське'!C7</f>
        <v>9677.9721300000001</v>
      </c>
      <c r="D8" s="17">
        <f>'ПСГ Б-Волицько Угерське'!D7</f>
        <v>23.759036999999999</v>
      </c>
      <c r="E8" s="17">
        <f>'ПСГ Б-Волицько Угерське'!E7</f>
        <v>0</v>
      </c>
      <c r="F8" s="17">
        <v>17050</v>
      </c>
      <c r="G8" s="34">
        <f>F8-C8</f>
        <v>7372.0278699999999</v>
      </c>
    </row>
    <row r="9" spans="2:7" x14ac:dyDescent="0.25">
      <c r="B9" s="31" t="s">
        <v>5</v>
      </c>
      <c r="C9" s="18">
        <f>'ПСГ Угерське'!C7</f>
        <v>364.31670400000002</v>
      </c>
      <c r="D9" s="18">
        <f>'ПСГ Угерське'!D7</f>
        <v>0</v>
      </c>
      <c r="E9" s="18">
        <f>'ПСГ Угерське'!E7</f>
        <v>1.544E-3</v>
      </c>
      <c r="F9" s="17">
        <v>1900</v>
      </c>
      <c r="G9" s="34">
        <f t="shared" ref="G9:G20" si="0">F9-C9</f>
        <v>1535.6832959999999</v>
      </c>
    </row>
    <row r="10" spans="2:7" x14ac:dyDescent="0.25">
      <c r="B10" s="31" t="s">
        <v>6</v>
      </c>
      <c r="C10" s="18">
        <f>'ПСГ Опарське'!C7</f>
        <v>553.00622899999985</v>
      </c>
      <c r="D10" s="18">
        <f>'ПСГ Опарське'!D7</f>
        <v>1.8390770000000001</v>
      </c>
      <c r="E10" s="18">
        <f>'ПСГ Опарське'!E7</f>
        <v>0</v>
      </c>
      <c r="F10" s="18">
        <v>1920</v>
      </c>
      <c r="G10" s="34">
        <f t="shared" si="0"/>
        <v>1366.9937710000002</v>
      </c>
    </row>
    <row r="11" spans="2:7" x14ac:dyDescent="0.25">
      <c r="B11" s="31" t="s">
        <v>7</v>
      </c>
      <c r="C11" s="18">
        <f>'ПСГ Дашавське'!C7</f>
        <v>1863.0562609999999</v>
      </c>
      <c r="D11" s="18">
        <f>'ПСГ Дашавське'!D7</f>
        <v>0</v>
      </c>
      <c r="E11" s="18">
        <f>'ПСГ Дашавське'!E7</f>
        <v>6.6500000000000001E-4</v>
      </c>
      <c r="F11" s="18">
        <v>2150</v>
      </c>
      <c r="G11" s="34">
        <f t="shared" si="0"/>
        <v>286.94373900000005</v>
      </c>
    </row>
    <row r="12" spans="2:7" x14ac:dyDescent="0.25">
      <c r="B12" s="31" t="s">
        <v>9</v>
      </c>
      <c r="C12" s="18">
        <f>'ПСГ Богородчанське'!C7</f>
        <v>1484.947928</v>
      </c>
      <c r="D12" s="18">
        <f>'ПСГ Богородчанське'!D7</f>
        <v>0</v>
      </c>
      <c r="E12" s="18">
        <f>'ПСГ Богородчанське'!E7</f>
        <v>6.7999999999999999E-5</v>
      </c>
      <c r="F12" s="18">
        <v>2300</v>
      </c>
      <c r="G12" s="34">
        <f t="shared" si="0"/>
        <v>815.05207199999995</v>
      </c>
    </row>
    <row r="13" spans="2:7" x14ac:dyDescent="0.25">
      <c r="B13" s="31" t="s">
        <v>8</v>
      </c>
      <c r="C13" s="18">
        <f>'ПСГ Кегичівське'!C7</f>
        <v>375.42613200000011</v>
      </c>
      <c r="D13" s="18">
        <f>'ПСГ Кегичівське'!D7</f>
        <v>0</v>
      </c>
      <c r="E13" s="18">
        <f>'ПСГ Кегичівське'!E7</f>
        <v>4.2999999999999995E-5</v>
      </c>
      <c r="F13" s="18">
        <v>700</v>
      </c>
      <c r="G13" s="34">
        <f t="shared" si="0"/>
        <v>324.57386799999989</v>
      </c>
    </row>
    <row r="14" spans="2:7" x14ac:dyDescent="0.25">
      <c r="B14" s="32" t="s">
        <v>10</v>
      </c>
      <c r="C14" s="18">
        <f>'ПСГ Вергунське'!C7</f>
        <v>175.86368400000001</v>
      </c>
      <c r="D14" s="18">
        <f>'ПСГ Вергунське'!D7</f>
        <v>0</v>
      </c>
      <c r="E14" s="18">
        <f>'ПСГ Вергунське'!E7</f>
        <v>0</v>
      </c>
      <c r="F14" s="18">
        <v>400</v>
      </c>
      <c r="G14" s="34">
        <f t="shared" si="0"/>
        <v>224.13631599999999</v>
      </c>
    </row>
    <row r="15" spans="2:7" x14ac:dyDescent="0.25">
      <c r="B15" s="32" t="s">
        <v>11</v>
      </c>
      <c r="C15" s="18">
        <f>'ПСГ Краснопопівське'!C7</f>
        <v>80.777005000000003</v>
      </c>
      <c r="D15" s="18">
        <f>'ПСГ Краснопопівське'!D7</f>
        <v>0</v>
      </c>
      <c r="E15" s="18">
        <f>'ПСГ Краснопопівське'!E7</f>
        <v>1.8699999999999999E-4</v>
      </c>
      <c r="F15" s="18">
        <v>420</v>
      </c>
      <c r="G15" s="34">
        <f t="shared" si="0"/>
        <v>339.22299499999997</v>
      </c>
    </row>
    <row r="16" spans="2:7" x14ac:dyDescent="0.25">
      <c r="B16" s="32" t="s">
        <v>12</v>
      </c>
      <c r="C16" s="18">
        <f>'ПСГ Пролетарське'!C7</f>
        <v>311.23555899999985</v>
      </c>
      <c r="D16" s="18">
        <f>'ПСГ Пролетарське'!D7</f>
        <v>0</v>
      </c>
      <c r="E16" s="18">
        <f>'ПСГ Пролетарське'!E7</f>
        <v>7.4799999999999997E-4</v>
      </c>
      <c r="F16" s="18">
        <v>1000</v>
      </c>
      <c r="G16" s="34">
        <f t="shared" si="0"/>
        <v>688.76444100000015</v>
      </c>
    </row>
    <row r="17" spans="2:7" x14ac:dyDescent="0.25">
      <c r="B17" s="32" t="s">
        <v>13</v>
      </c>
      <c r="C17" s="18">
        <f>'ПСГ Солохівське'!C7</f>
        <v>504.3113019999999</v>
      </c>
      <c r="D17" s="18">
        <f>'ПСГ Солохівське'!D7</f>
        <v>0</v>
      </c>
      <c r="E17" s="18">
        <f>'ПСГ Солохівське'!E7</f>
        <v>2.6999999999999999E-5</v>
      </c>
      <c r="F17" s="18">
        <v>1300</v>
      </c>
      <c r="G17" s="34">
        <f t="shared" si="0"/>
        <v>795.68869800000016</v>
      </c>
    </row>
    <row r="18" spans="2:7" x14ac:dyDescent="0.25">
      <c r="B18" s="32" t="s">
        <v>14</v>
      </c>
      <c r="C18" s="18">
        <f>'ПСГ Червонопартизанське'!C7</f>
        <v>876.60388799999998</v>
      </c>
      <c r="D18" s="18">
        <f>'ПСГ Червонопартизанське'!D7</f>
        <v>7.247871</v>
      </c>
      <c r="E18" s="18">
        <f>'ПСГ Червонопартизанське'!E7</f>
        <v>0</v>
      </c>
      <c r="F18" s="18">
        <v>1500</v>
      </c>
      <c r="G18" s="34">
        <f t="shared" si="0"/>
        <v>623.39611200000002</v>
      </c>
    </row>
    <row r="19" spans="2:7" x14ac:dyDescent="0.25">
      <c r="B19" s="32" t="s">
        <v>15</v>
      </c>
      <c r="C19" s="18">
        <f>'ПСГ Олишівське'!C7</f>
        <v>96.060989999999961</v>
      </c>
      <c r="D19" s="18">
        <f>'ПСГ Олишівське'!D7</f>
        <v>0</v>
      </c>
      <c r="E19" s="18">
        <f>'ПСГ Олишівське'!E7</f>
        <v>8.2999999999999998E-5</v>
      </c>
      <c r="F19" s="18">
        <v>310</v>
      </c>
      <c r="G19" s="34">
        <f t="shared" si="0"/>
        <v>213.93901000000005</v>
      </c>
    </row>
    <row r="20" spans="2:7" ht="15.75" thickBot="1" x14ac:dyDescent="0.3">
      <c r="B20" s="29" t="s">
        <v>20</v>
      </c>
      <c r="C20" s="9">
        <f>SUM(C8:C19)</f>
        <v>16363.577812000001</v>
      </c>
      <c r="D20" s="9">
        <f t="shared" ref="D20:E20" si="1">SUM(D8:D19)</f>
        <v>32.845984999999999</v>
      </c>
      <c r="E20" s="9">
        <f t="shared" si="1"/>
        <v>3.3650000000000004E-3</v>
      </c>
      <c r="F20" s="33">
        <v>30950</v>
      </c>
      <c r="G20" s="35">
        <f t="shared" si="0"/>
        <v>14586.422187999999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G7" sqref="G7:G13"/>
    </sheetView>
  </sheetViews>
  <sheetFormatPr defaultRowHeight="15" x14ac:dyDescent="0.25"/>
  <cols>
    <col min="2" max="2" width="15.7109375" customWidth="1"/>
    <col min="3" max="3" width="22.7109375" customWidth="1"/>
    <col min="4" max="4" width="28.42578125" customWidth="1"/>
    <col min="5" max="5" width="20.140625" customWidth="1"/>
    <col min="6" max="6" width="15.85546875" customWidth="1"/>
    <col min="7" max="7" width="13" customWidth="1"/>
    <col min="8" max="8" width="19" customWidth="1"/>
  </cols>
  <sheetData>
    <row r="3" spans="2:7" x14ac:dyDescent="0.25">
      <c r="B3" s="37" t="s">
        <v>29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311.23555899999985</v>
      </c>
      <c r="D7" s="22">
        <v>0</v>
      </c>
      <c r="E7" s="22">
        <v>7.4799999999999997E-4</v>
      </c>
      <c r="F7" s="18">
        <v>1000</v>
      </c>
      <c r="G7" s="23">
        <f>F7-C7</f>
        <v>688.76444100000015</v>
      </c>
    </row>
    <row r="8" spans="2:7" x14ac:dyDescent="0.25">
      <c r="B8" s="6" t="s">
        <v>35</v>
      </c>
      <c r="C8" s="18">
        <v>311.23630699999984</v>
      </c>
      <c r="D8" s="18">
        <v>0</v>
      </c>
      <c r="E8" s="18">
        <v>7.1199999999999996E-4</v>
      </c>
      <c r="F8" s="18">
        <v>1000</v>
      </c>
      <c r="G8" s="23">
        <f t="shared" ref="G8:G13" si="0">F8-C8</f>
        <v>688.7636930000001</v>
      </c>
    </row>
    <row r="9" spans="2:7" x14ac:dyDescent="0.25">
      <c r="B9" s="7" t="s">
        <v>36</v>
      </c>
      <c r="C9" s="18">
        <v>311.23701899999986</v>
      </c>
      <c r="D9" s="18">
        <v>0</v>
      </c>
      <c r="E9" s="18">
        <v>7.8400000000000008E-4</v>
      </c>
      <c r="F9" s="18">
        <v>1000</v>
      </c>
      <c r="G9" s="23">
        <f t="shared" si="0"/>
        <v>688.76298100000008</v>
      </c>
    </row>
    <row r="10" spans="2:7" x14ac:dyDescent="0.25">
      <c r="B10" s="7" t="s">
        <v>37</v>
      </c>
      <c r="C10" s="18">
        <v>311.23780299999987</v>
      </c>
      <c r="D10" s="18">
        <v>0</v>
      </c>
      <c r="E10" s="18">
        <v>1.508E-3</v>
      </c>
      <c r="F10" s="18">
        <v>1000</v>
      </c>
      <c r="G10" s="23">
        <f t="shared" si="0"/>
        <v>688.76219700000013</v>
      </c>
    </row>
    <row r="11" spans="2:7" x14ac:dyDescent="0.25">
      <c r="B11" s="7" t="s">
        <v>38</v>
      </c>
      <c r="C11" s="18">
        <v>311.23931099999987</v>
      </c>
      <c r="D11" s="18">
        <v>0</v>
      </c>
      <c r="E11" s="18">
        <v>8.7900000000000001E-4</v>
      </c>
      <c r="F11" s="18">
        <v>1000</v>
      </c>
      <c r="G11" s="23">
        <f t="shared" si="0"/>
        <v>688.76068900000018</v>
      </c>
    </row>
    <row r="12" spans="2:7" x14ac:dyDescent="0.25">
      <c r="B12" s="7" t="s">
        <v>39</v>
      </c>
      <c r="C12" s="18">
        <v>311.24018999999987</v>
      </c>
      <c r="D12" s="18">
        <v>0</v>
      </c>
      <c r="E12" s="18">
        <v>7.1400000000000001E-4</v>
      </c>
      <c r="F12" s="18">
        <v>1000</v>
      </c>
      <c r="G12" s="23">
        <f t="shared" si="0"/>
        <v>688.75981000000013</v>
      </c>
    </row>
    <row r="13" spans="2:7" ht="15.75" thickBot="1" x14ac:dyDescent="0.3">
      <c r="B13" s="8" t="s">
        <v>40</v>
      </c>
      <c r="C13" s="9">
        <v>311.24090399999983</v>
      </c>
      <c r="D13" s="9">
        <v>0</v>
      </c>
      <c r="E13" s="9">
        <v>7.18E-4</v>
      </c>
      <c r="F13" s="18">
        <v>1000</v>
      </c>
      <c r="G13" s="23">
        <f t="shared" si="0"/>
        <v>688.75909600000023</v>
      </c>
    </row>
    <row r="14" spans="2:7" x14ac:dyDescent="0.25">
      <c r="B14" s="14"/>
      <c r="C14" s="14"/>
      <c r="D14" s="14"/>
      <c r="E14" s="14"/>
      <c r="F14" s="14"/>
      <c r="G14" s="14"/>
    </row>
  </sheetData>
  <mergeCells count="1">
    <mergeCell ref="B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G7" sqref="G7:G13"/>
    </sheetView>
  </sheetViews>
  <sheetFormatPr defaultRowHeight="15" x14ac:dyDescent="0.25"/>
  <cols>
    <col min="2" max="2" width="14.5703125" customWidth="1"/>
    <col min="3" max="3" width="22.7109375" customWidth="1"/>
    <col min="4" max="4" width="29.42578125" customWidth="1"/>
    <col min="5" max="5" width="16" customWidth="1"/>
    <col min="6" max="6" width="15.5703125" customWidth="1"/>
    <col min="7" max="7" width="12.7109375" customWidth="1"/>
  </cols>
  <sheetData>
    <row r="3" spans="2:9" x14ac:dyDescent="0.25">
      <c r="B3" s="37" t="s">
        <v>30</v>
      </c>
      <c r="C3" s="37"/>
      <c r="D3" s="37"/>
      <c r="E3" s="37"/>
      <c r="F3" s="37"/>
      <c r="G3" s="37"/>
      <c r="H3" s="10"/>
      <c r="I3" s="10"/>
    </row>
    <row r="4" spans="2:9" ht="18" thickBot="1" x14ac:dyDescent="0.3">
      <c r="B4" s="14"/>
      <c r="C4" s="14"/>
      <c r="D4" s="14"/>
      <c r="E4" s="14"/>
      <c r="F4" s="14"/>
      <c r="G4" s="19" t="s">
        <v>2</v>
      </c>
    </row>
    <row r="5" spans="2:9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9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9" s="14" customFormat="1" x14ac:dyDescent="0.25">
      <c r="B7" s="6" t="s">
        <v>34</v>
      </c>
      <c r="C7" s="18">
        <v>504.3113019999999</v>
      </c>
      <c r="D7" s="22">
        <v>0</v>
      </c>
      <c r="E7" s="22">
        <v>2.6999999999999999E-5</v>
      </c>
      <c r="F7" s="18">
        <v>1300</v>
      </c>
      <c r="G7" s="23">
        <f>F7-C7</f>
        <v>795.68869800000016</v>
      </c>
    </row>
    <row r="8" spans="2:9" x14ac:dyDescent="0.25">
      <c r="B8" s="6" t="s">
        <v>35</v>
      </c>
      <c r="C8" s="18">
        <v>504.31132899999989</v>
      </c>
      <c r="D8" s="18">
        <v>0</v>
      </c>
      <c r="E8" s="18">
        <v>2.6999999999999999E-5</v>
      </c>
      <c r="F8" s="18">
        <v>1300</v>
      </c>
      <c r="G8" s="23">
        <f t="shared" ref="G8:G13" si="0">F8-C8</f>
        <v>795.68867100000011</v>
      </c>
    </row>
    <row r="9" spans="2:9" x14ac:dyDescent="0.25">
      <c r="B9" s="7" t="s">
        <v>36</v>
      </c>
      <c r="C9" s="18">
        <v>504.31135599999988</v>
      </c>
      <c r="D9" s="18">
        <v>0</v>
      </c>
      <c r="E9" s="18">
        <v>2.6999999999999999E-5</v>
      </c>
      <c r="F9" s="18">
        <v>1300</v>
      </c>
      <c r="G9" s="23">
        <f t="shared" si="0"/>
        <v>795.68864400000007</v>
      </c>
    </row>
    <row r="10" spans="2:9" x14ac:dyDescent="0.25">
      <c r="B10" s="7" t="s">
        <v>37</v>
      </c>
      <c r="C10" s="18">
        <v>504.31138299999986</v>
      </c>
      <c r="D10" s="18">
        <v>0</v>
      </c>
      <c r="E10" s="18">
        <v>2.6999999999999999E-5</v>
      </c>
      <c r="F10" s="18">
        <v>1300</v>
      </c>
      <c r="G10" s="23">
        <f t="shared" si="0"/>
        <v>795.68861700000014</v>
      </c>
    </row>
    <row r="11" spans="2:9" x14ac:dyDescent="0.25">
      <c r="B11" s="7" t="s">
        <v>38</v>
      </c>
      <c r="C11" s="18">
        <v>504.31140999999991</v>
      </c>
      <c r="D11" s="18">
        <v>0</v>
      </c>
      <c r="E11" s="18">
        <v>5.1999999999999997E-5</v>
      </c>
      <c r="F11" s="18">
        <v>1300</v>
      </c>
      <c r="G11" s="23">
        <f t="shared" si="0"/>
        <v>795.68859000000009</v>
      </c>
    </row>
    <row r="12" spans="2:9" x14ac:dyDescent="0.25">
      <c r="B12" s="7" t="s">
        <v>39</v>
      </c>
      <c r="C12" s="18">
        <v>504.31146199999989</v>
      </c>
      <c r="D12" s="18">
        <v>0</v>
      </c>
      <c r="E12" s="18">
        <v>2.6999999999999999E-5</v>
      </c>
      <c r="F12" s="18">
        <v>1300</v>
      </c>
      <c r="G12" s="23">
        <f t="shared" si="0"/>
        <v>795.68853800000011</v>
      </c>
    </row>
    <row r="13" spans="2:9" ht="15.75" thickBot="1" x14ac:dyDescent="0.3">
      <c r="B13" s="8" t="s">
        <v>40</v>
      </c>
      <c r="C13" s="9">
        <v>504.31148899999988</v>
      </c>
      <c r="D13" s="9">
        <v>0</v>
      </c>
      <c r="E13" s="9">
        <v>2.6999999999999999E-5</v>
      </c>
      <c r="F13" s="18">
        <v>1300</v>
      </c>
      <c r="G13" s="23">
        <f t="shared" si="0"/>
        <v>795.68851100000006</v>
      </c>
    </row>
  </sheetData>
  <mergeCells count="1">
    <mergeCell ref="B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B5" sqref="B5:G5"/>
    </sheetView>
  </sheetViews>
  <sheetFormatPr defaultRowHeight="15" x14ac:dyDescent="0.25"/>
  <cols>
    <col min="2" max="2" width="14.7109375" customWidth="1"/>
    <col min="3" max="3" width="13.85546875" customWidth="1"/>
    <col min="4" max="4" width="14.85546875" customWidth="1"/>
    <col min="5" max="5" width="16.5703125" customWidth="1"/>
    <col min="6" max="6" width="18.5703125" customWidth="1"/>
    <col min="7" max="7" width="15.85546875" customWidth="1"/>
  </cols>
  <sheetData>
    <row r="3" spans="2:7" x14ac:dyDescent="0.25">
      <c r="B3" s="37" t="s">
        <v>31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876.60388799999998</v>
      </c>
      <c r="D7" s="22">
        <v>7.247871</v>
      </c>
      <c r="E7" s="22">
        <v>0</v>
      </c>
      <c r="F7" s="18">
        <v>1500</v>
      </c>
      <c r="G7" s="23">
        <f>F7-C7</f>
        <v>623.39611200000002</v>
      </c>
    </row>
    <row r="8" spans="2:7" x14ac:dyDescent="0.25">
      <c r="B8" s="6" t="s">
        <v>35</v>
      </c>
      <c r="C8" s="18">
        <v>869.35601699999995</v>
      </c>
      <c r="D8" s="18">
        <v>7.1547430000000007</v>
      </c>
      <c r="E8" s="18">
        <v>0</v>
      </c>
      <c r="F8" s="18">
        <v>1500</v>
      </c>
      <c r="G8" s="23">
        <f t="shared" ref="G8:G13" si="0">F8-C8</f>
        <v>630.64398300000005</v>
      </c>
    </row>
    <row r="9" spans="2:7" x14ac:dyDescent="0.25">
      <c r="B9" s="7" t="s">
        <v>36</v>
      </c>
      <c r="C9" s="18">
        <v>862.2012739999999</v>
      </c>
      <c r="D9" s="18">
        <v>7.3652199999999999</v>
      </c>
      <c r="E9" s="18">
        <v>0</v>
      </c>
      <c r="F9" s="18">
        <v>1500</v>
      </c>
      <c r="G9" s="23">
        <f t="shared" si="0"/>
        <v>637.7987260000001</v>
      </c>
    </row>
    <row r="10" spans="2:7" x14ac:dyDescent="0.25">
      <c r="B10" s="7" t="s">
        <v>37</v>
      </c>
      <c r="C10" s="18">
        <v>854.83605399999999</v>
      </c>
      <c r="D10" s="18">
        <v>6.4847830000000002</v>
      </c>
      <c r="E10" s="18">
        <v>0</v>
      </c>
      <c r="F10" s="18">
        <v>1500</v>
      </c>
      <c r="G10" s="23">
        <f t="shared" si="0"/>
        <v>645.16394600000001</v>
      </c>
    </row>
    <row r="11" spans="2:7" x14ac:dyDescent="0.25">
      <c r="B11" s="7" t="s">
        <v>38</v>
      </c>
      <c r="C11" s="18">
        <v>848.35127099999988</v>
      </c>
      <c r="D11" s="18">
        <v>7.1151270000000002</v>
      </c>
      <c r="E11" s="18">
        <v>0</v>
      </c>
      <c r="F11" s="18">
        <v>1500</v>
      </c>
      <c r="G11" s="23">
        <f t="shared" si="0"/>
        <v>651.64872900000012</v>
      </c>
    </row>
    <row r="12" spans="2:7" x14ac:dyDescent="0.25">
      <c r="B12" s="7" t="s">
        <v>39</v>
      </c>
      <c r="C12" s="18">
        <v>841.23614399999997</v>
      </c>
      <c r="D12" s="18">
        <v>7.6779909999999996</v>
      </c>
      <c r="E12" s="18">
        <v>0</v>
      </c>
      <c r="F12" s="18">
        <v>1500</v>
      </c>
      <c r="G12" s="23">
        <f t="shared" si="0"/>
        <v>658.76385600000003</v>
      </c>
    </row>
    <row r="13" spans="2:7" ht="15.75" thickBot="1" x14ac:dyDescent="0.3">
      <c r="B13" s="8" t="s">
        <v>40</v>
      </c>
      <c r="C13" s="9">
        <v>833.55815299999995</v>
      </c>
      <c r="D13" s="9">
        <v>7.6819350000000002</v>
      </c>
      <c r="E13" s="9">
        <v>0</v>
      </c>
      <c r="F13" s="18">
        <v>1500</v>
      </c>
      <c r="G13" s="23">
        <f t="shared" si="0"/>
        <v>666.44184700000005</v>
      </c>
    </row>
  </sheetData>
  <mergeCells count="1">
    <mergeCell ref="B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F29" sqref="F29"/>
    </sheetView>
  </sheetViews>
  <sheetFormatPr defaultRowHeight="15" x14ac:dyDescent="0.25"/>
  <cols>
    <col min="2" max="2" width="19.28515625" customWidth="1"/>
    <col min="3" max="3" width="20.140625" customWidth="1"/>
    <col min="4" max="4" width="17.7109375" customWidth="1"/>
    <col min="5" max="5" width="17.5703125" customWidth="1"/>
    <col min="6" max="6" width="18.42578125" customWidth="1"/>
    <col min="7" max="7" width="14.85546875" customWidth="1"/>
  </cols>
  <sheetData>
    <row r="3" spans="2:7" x14ac:dyDescent="0.25">
      <c r="B3" s="37" t="s">
        <v>32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96.060989999999961</v>
      </c>
      <c r="D7" s="22">
        <v>0</v>
      </c>
      <c r="E7" s="22">
        <v>8.2999999999999998E-5</v>
      </c>
      <c r="F7" s="18">
        <v>310</v>
      </c>
      <c r="G7" s="23">
        <f>F7-C7</f>
        <v>213.93901000000005</v>
      </c>
    </row>
    <row r="8" spans="2:7" x14ac:dyDescent="0.25">
      <c r="B8" s="6" t="s">
        <v>35</v>
      </c>
      <c r="C8" s="18">
        <v>96.061072999999965</v>
      </c>
      <c r="D8" s="18">
        <v>0</v>
      </c>
      <c r="E8" s="18">
        <v>8.2999999999999998E-5</v>
      </c>
      <c r="F8" s="18">
        <v>310</v>
      </c>
      <c r="G8" s="23">
        <f t="shared" ref="G8:G13" si="0">F8-C8</f>
        <v>213.93892700000004</v>
      </c>
    </row>
    <row r="9" spans="2:7" x14ac:dyDescent="0.25">
      <c r="B9" s="7" t="s">
        <v>36</v>
      </c>
      <c r="C9" s="18">
        <v>96.061155999999968</v>
      </c>
      <c r="D9" s="18">
        <v>0</v>
      </c>
      <c r="E9" s="18">
        <v>8.2999999999999998E-5</v>
      </c>
      <c r="F9" s="18">
        <v>310</v>
      </c>
      <c r="G9" s="23">
        <f t="shared" si="0"/>
        <v>213.93884400000002</v>
      </c>
    </row>
    <row r="10" spans="2:7" x14ac:dyDescent="0.25">
      <c r="B10" s="7" t="s">
        <v>37</v>
      </c>
      <c r="C10" s="18">
        <v>96.061238999999972</v>
      </c>
      <c r="D10" s="18">
        <v>0</v>
      </c>
      <c r="E10" s="18">
        <v>8.2999999999999998E-5</v>
      </c>
      <c r="F10" s="18">
        <v>310</v>
      </c>
      <c r="G10" s="23">
        <f t="shared" si="0"/>
        <v>213.93876100000003</v>
      </c>
    </row>
    <row r="11" spans="2:7" x14ac:dyDescent="0.25">
      <c r="B11" s="7" t="s">
        <v>38</v>
      </c>
      <c r="C11" s="18">
        <v>96.061321999999961</v>
      </c>
      <c r="D11" s="18">
        <v>0</v>
      </c>
      <c r="E11" s="18">
        <v>8.2999999999999998E-5</v>
      </c>
      <c r="F11" s="18">
        <v>310</v>
      </c>
      <c r="G11" s="23">
        <f t="shared" si="0"/>
        <v>213.93867800000004</v>
      </c>
    </row>
    <row r="12" spans="2:7" x14ac:dyDescent="0.25">
      <c r="B12" s="7" t="s">
        <v>39</v>
      </c>
      <c r="C12" s="18">
        <v>96.061404999999965</v>
      </c>
      <c r="D12" s="18">
        <v>0</v>
      </c>
      <c r="E12" s="18">
        <v>8.2999999999999998E-5</v>
      </c>
      <c r="F12" s="18">
        <v>310</v>
      </c>
      <c r="G12" s="23">
        <f t="shared" si="0"/>
        <v>213.93859500000002</v>
      </c>
    </row>
    <row r="13" spans="2:7" ht="15.75" thickBot="1" x14ac:dyDescent="0.3">
      <c r="B13" s="8" t="s">
        <v>40</v>
      </c>
      <c r="C13" s="9">
        <v>96.061487999999969</v>
      </c>
      <c r="D13" s="9">
        <v>0</v>
      </c>
      <c r="E13" s="9">
        <v>8.2999999999999998E-5</v>
      </c>
      <c r="F13" s="18">
        <v>310</v>
      </c>
      <c r="G13" s="23">
        <f t="shared" si="0"/>
        <v>213.93851200000003</v>
      </c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abSelected="1" workbookViewId="0">
      <selection activeCell="G7" sqref="G7:G13"/>
    </sheetView>
  </sheetViews>
  <sheetFormatPr defaultRowHeight="15" x14ac:dyDescent="0.25"/>
  <cols>
    <col min="2" max="2" width="13.7109375" customWidth="1"/>
    <col min="3" max="3" width="21.140625" customWidth="1"/>
    <col min="4" max="4" width="27.42578125" customWidth="1"/>
    <col min="5" max="5" width="20.140625" customWidth="1"/>
    <col min="6" max="6" width="17.5703125" style="14" customWidth="1"/>
    <col min="7" max="7" width="15.140625" customWidth="1"/>
    <col min="8" max="8" width="15.28515625" customWidth="1"/>
  </cols>
  <sheetData>
    <row r="3" spans="1:8" x14ac:dyDescent="0.25">
      <c r="B3" s="37" t="s">
        <v>24</v>
      </c>
      <c r="C3" s="37"/>
      <c r="D3" s="37"/>
      <c r="E3" s="37"/>
      <c r="F3" s="37"/>
      <c r="G3" s="37"/>
      <c r="H3" s="13"/>
    </row>
    <row r="4" spans="1:8" ht="18" thickBot="1" x14ac:dyDescent="0.3">
      <c r="A4" s="1"/>
      <c r="B4" s="11"/>
      <c r="C4" s="11"/>
      <c r="D4" s="11"/>
      <c r="E4" s="11"/>
      <c r="G4" s="19" t="s">
        <v>2</v>
      </c>
      <c r="H4" s="11"/>
    </row>
    <row r="5" spans="1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1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1:8" s="14" customFormat="1" x14ac:dyDescent="0.25">
      <c r="B7" s="6" t="s">
        <v>34</v>
      </c>
      <c r="C7" s="18">
        <v>9677.9721300000001</v>
      </c>
      <c r="D7" s="22">
        <v>23.759036999999999</v>
      </c>
      <c r="E7" s="22">
        <v>0</v>
      </c>
      <c r="F7" s="26">
        <f>Всі_ПСГ!$F$8</f>
        <v>17050</v>
      </c>
      <c r="G7" s="23">
        <f>F7-C7</f>
        <v>7372.0278699999999</v>
      </c>
    </row>
    <row r="8" spans="1:8" x14ac:dyDescent="0.25">
      <c r="B8" s="6" t="s">
        <v>35</v>
      </c>
      <c r="C8" s="18">
        <v>9654.2130930000003</v>
      </c>
      <c r="D8" s="18">
        <v>29.198112000000002</v>
      </c>
      <c r="E8" s="18">
        <v>0</v>
      </c>
      <c r="F8" s="26">
        <f>Всі_ПСГ!$F$8</f>
        <v>17050</v>
      </c>
      <c r="G8" s="23">
        <f t="shared" ref="G8:G12" si="0">F8-C8</f>
        <v>7395.7869069999997</v>
      </c>
      <c r="H8" s="11"/>
    </row>
    <row r="9" spans="1:8" x14ac:dyDescent="0.25">
      <c r="B9" s="7" t="s">
        <v>36</v>
      </c>
      <c r="C9" s="18">
        <v>9625.0149810000003</v>
      </c>
      <c r="D9" s="18">
        <v>20.919700000000002</v>
      </c>
      <c r="E9" s="18">
        <v>0</v>
      </c>
      <c r="F9" s="26">
        <f>Всі_ПСГ!$F$8</f>
        <v>17050</v>
      </c>
      <c r="G9" s="23">
        <f t="shared" si="0"/>
        <v>7424.9850189999997</v>
      </c>
      <c r="H9" s="11"/>
    </row>
    <row r="10" spans="1:8" x14ac:dyDescent="0.25">
      <c r="B10" s="7" t="s">
        <v>37</v>
      </c>
      <c r="C10" s="18">
        <v>9604.0952810000017</v>
      </c>
      <c r="D10" s="18">
        <v>19.467559000000001</v>
      </c>
      <c r="E10" s="18">
        <v>0</v>
      </c>
      <c r="F10" s="26">
        <f>Всі_ПСГ!$F$8</f>
        <v>17050</v>
      </c>
      <c r="G10" s="23">
        <f t="shared" si="0"/>
        <v>7445.9047189999983</v>
      </c>
      <c r="H10" s="11"/>
    </row>
    <row r="11" spans="1:8" x14ac:dyDescent="0.25">
      <c r="B11" s="7" t="s">
        <v>38</v>
      </c>
      <c r="C11" s="18">
        <v>9584.6277220000011</v>
      </c>
      <c r="D11" s="18">
        <v>22.245925</v>
      </c>
      <c r="E11" s="18">
        <v>0</v>
      </c>
      <c r="F11" s="26">
        <f>Всі_ПСГ!$F$8</f>
        <v>17050</v>
      </c>
      <c r="G11" s="23">
        <f t="shared" si="0"/>
        <v>7465.3722779999989</v>
      </c>
      <c r="H11" s="11"/>
    </row>
    <row r="12" spans="1:8" x14ac:dyDescent="0.25">
      <c r="B12" s="7" t="s">
        <v>39</v>
      </c>
      <c r="C12" s="18">
        <v>9562.381797</v>
      </c>
      <c r="D12" s="18">
        <v>24.362092000000001</v>
      </c>
      <c r="E12" s="18">
        <v>0</v>
      </c>
      <c r="F12" s="26">
        <f>Всі_ПСГ!$F$8</f>
        <v>17050</v>
      </c>
      <c r="G12" s="23">
        <f t="shared" si="0"/>
        <v>7487.618203</v>
      </c>
      <c r="H12" s="11"/>
    </row>
    <row r="13" spans="1:8" ht="15.75" thickBot="1" x14ac:dyDescent="0.3">
      <c r="B13" s="8" t="s">
        <v>40</v>
      </c>
      <c r="C13" s="9">
        <v>9538.0197050000006</v>
      </c>
      <c r="D13" s="9">
        <v>21.48658</v>
      </c>
      <c r="E13" s="9">
        <v>0</v>
      </c>
      <c r="F13" s="26">
        <f>Всі_ПСГ!$F$8</f>
        <v>17050</v>
      </c>
      <c r="G13" s="23">
        <f>F13-C13</f>
        <v>7511.9802949999994</v>
      </c>
      <c r="H13" s="11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5.140625" customWidth="1"/>
    <col min="3" max="3" width="22" customWidth="1"/>
    <col min="4" max="4" width="28.85546875" customWidth="1"/>
    <col min="5" max="5" width="18.28515625" customWidth="1"/>
    <col min="6" max="6" width="13.140625" customWidth="1"/>
    <col min="7" max="7" width="15.140625" customWidth="1"/>
  </cols>
  <sheetData>
    <row r="3" spans="2:7" x14ac:dyDescent="0.25">
      <c r="B3" s="37" t="s">
        <v>23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364.31670400000002</v>
      </c>
      <c r="D7" s="22">
        <v>0</v>
      </c>
      <c r="E7" s="22">
        <v>1.544E-3</v>
      </c>
      <c r="F7" s="17">
        <v>1900</v>
      </c>
      <c r="G7" s="23">
        <f>F7-C7</f>
        <v>1535.6832959999999</v>
      </c>
    </row>
    <row r="8" spans="2:7" x14ac:dyDescent="0.25">
      <c r="B8" s="6" t="s">
        <v>35</v>
      </c>
      <c r="C8" s="18">
        <v>364.31824799999998</v>
      </c>
      <c r="D8" s="18">
        <v>0</v>
      </c>
      <c r="E8" s="18">
        <v>1.2150000000000002E-3</v>
      </c>
      <c r="F8" s="17">
        <v>1900</v>
      </c>
      <c r="G8" s="23">
        <f t="shared" ref="G8:G13" si="0">F8-C8</f>
        <v>1535.681752</v>
      </c>
    </row>
    <row r="9" spans="2:7" x14ac:dyDescent="0.25">
      <c r="B9" s="7" t="s">
        <v>36</v>
      </c>
      <c r="C9" s="18">
        <v>364.31946299999998</v>
      </c>
      <c r="D9" s="18">
        <v>0</v>
      </c>
      <c r="E9" s="18">
        <v>1.771E-3</v>
      </c>
      <c r="F9" s="17">
        <v>1900</v>
      </c>
      <c r="G9" s="23">
        <f t="shared" si="0"/>
        <v>1535.680537</v>
      </c>
    </row>
    <row r="10" spans="2:7" x14ac:dyDescent="0.25">
      <c r="B10" s="7" t="s">
        <v>37</v>
      </c>
      <c r="C10" s="18">
        <v>364.321234</v>
      </c>
      <c r="D10" s="18">
        <v>0</v>
      </c>
      <c r="E10" s="18">
        <v>1.8189999999999999E-3</v>
      </c>
      <c r="F10" s="17">
        <v>1900</v>
      </c>
      <c r="G10" s="23">
        <f t="shared" si="0"/>
        <v>1535.678766</v>
      </c>
    </row>
    <row r="11" spans="2:7" x14ac:dyDescent="0.25">
      <c r="B11" s="7" t="s">
        <v>38</v>
      </c>
      <c r="C11" s="18">
        <v>364.32305300000002</v>
      </c>
      <c r="D11" s="18">
        <v>0</v>
      </c>
      <c r="E11" s="18">
        <v>1.818E-3</v>
      </c>
      <c r="F11" s="17">
        <v>1900</v>
      </c>
      <c r="G11" s="23">
        <f t="shared" si="0"/>
        <v>1535.6769469999999</v>
      </c>
    </row>
    <row r="12" spans="2:7" x14ac:dyDescent="0.25">
      <c r="B12" s="7" t="s">
        <v>39</v>
      </c>
      <c r="C12" s="18">
        <v>364.32487099999997</v>
      </c>
      <c r="D12" s="18">
        <v>0</v>
      </c>
      <c r="E12" s="18">
        <v>1.8220000000000001E-3</v>
      </c>
      <c r="F12" s="17">
        <v>1900</v>
      </c>
      <c r="G12" s="23">
        <f t="shared" si="0"/>
        <v>1535.675129</v>
      </c>
    </row>
    <row r="13" spans="2:7" ht="15.75" thickBot="1" x14ac:dyDescent="0.3">
      <c r="B13" s="8" t="s">
        <v>40</v>
      </c>
      <c r="C13" s="9">
        <v>364.32669299999998</v>
      </c>
      <c r="D13" s="9">
        <v>0</v>
      </c>
      <c r="E13" s="9">
        <v>1.8400000000000001E-3</v>
      </c>
      <c r="F13" s="17">
        <v>1900</v>
      </c>
      <c r="G13" s="23">
        <f t="shared" si="0"/>
        <v>1535.673307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G7" sqref="G7:G13"/>
    </sheetView>
  </sheetViews>
  <sheetFormatPr defaultRowHeight="15" x14ac:dyDescent="0.25"/>
  <cols>
    <col min="2" max="2" width="16.5703125" customWidth="1"/>
    <col min="3" max="3" width="23.5703125" customWidth="1"/>
    <col min="4" max="4" width="25.5703125" customWidth="1"/>
    <col min="5" max="5" width="18.5703125" customWidth="1"/>
    <col min="6" max="6" width="16.5703125" customWidth="1"/>
    <col min="7" max="7" width="15.5703125" customWidth="1"/>
  </cols>
  <sheetData>
    <row r="2" spans="2:7" x14ac:dyDescent="0.25">
      <c r="B2" s="27"/>
      <c r="C2" s="27"/>
      <c r="D2" s="27"/>
      <c r="E2" s="27"/>
      <c r="F2" s="27"/>
    </row>
    <row r="3" spans="2:7" x14ac:dyDescent="0.25">
      <c r="B3" s="37" t="s">
        <v>22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553.00622899999985</v>
      </c>
      <c r="D7" s="22">
        <v>1.8390770000000001</v>
      </c>
      <c r="E7" s="22">
        <v>0</v>
      </c>
      <c r="F7" s="18">
        <v>1920</v>
      </c>
      <c r="G7" s="23">
        <f>F7-C7</f>
        <v>1366.9937710000002</v>
      </c>
    </row>
    <row r="8" spans="2:7" x14ac:dyDescent="0.25">
      <c r="B8" s="6" t="s">
        <v>35</v>
      </c>
      <c r="C8" s="18">
        <v>551.16715199999987</v>
      </c>
      <c r="D8" s="18">
        <v>2.5405320000000002</v>
      </c>
      <c r="E8" s="18">
        <v>0</v>
      </c>
      <c r="F8" s="18">
        <v>1920</v>
      </c>
      <c r="G8" s="23">
        <f t="shared" ref="G8:G13" si="0">F8-C8</f>
        <v>1368.832848</v>
      </c>
    </row>
    <row r="9" spans="2:7" x14ac:dyDescent="0.25">
      <c r="B9" s="7" t="s">
        <v>36</v>
      </c>
      <c r="C9" s="18">
        <v>548.62661999999989</v>
      </c>
      <c r="D9" s="18">
        <v>1.8659860000000001</v>
      </c>
      <c r="E9" s="18">
        <v>0</v>
      </c>
      <c r="F9" s="18">
        <v>1920</v>
      </c>
      <c r="G9" s="23">
        <f t="shared" si="0"/>
        <v>1371.37338</v>
      </c>
    </row>
    <row r="10" spans="2:7" x14ac:dyDescent="0.25">
      <c r="B10" s="7" t="s">
        <v>37</v>
      </c>
      <c r="C10" s="18">
        <v>546.76063399999987</v>
      </c>
      <c r="D10" s="18">
        <v>1.7717360000000002</v>
      </c>
      <c r="E10" s="18">
        <v>0</v>
      </c>
      <c r="F10" s="18">
        <v>1920</v>
      </c>
      <c r="G10" s="23">
        <f t="shared" si="0"/>
        <v>1373.2393660000002</v>
      </c>
    </row>
    <row r="11" spans="2:7" x14ac:dyDescent="0.25">
      <c r="B11" s="7" t="s">
        <v>38</v>
      </c>
      <c r="C11" s="18">
        <v>544.98889799999984</v>
      </c>
      <c r="D11" s="18">
        <v>2.5197120000000002</v>
      </c>
      <c r="E11" s="18">
        <v>0</v>
      </c>
      <c r="F11" s="18">
        <v>1920</v>
      </c>
      <c r="G11" s="23">
        <f t="shared" si="0"/>
        <v>1375.0111020000002</v>
      </c>
    </row>
    <row r="12" spans="2:7" x14ac:dyDescent="0.25">
      <c r="B12" s="7" t="s">
        <v>39</v>
      </c>
      <c r="C12" s="18">
        <v>542.46918599999981</v>
      </c>
      <c r="D12" s="18">
        <v>2.0253760000000001</v>
      </c>
      <c r="E12" s="18">
        <v>0</v>
      </c>
      <c r="F12" s="18">
        <v>1920</v>
      </c>
      <c r="G12" s="23">
        <f t="shared" si="0"/>
        <v>1377.5308140000002</v>
      </c>
    </row>
    <row r="13" spans="2:7" ht="15.75" thickBot="1" x14ac:dyDescent="0.3">
      <c r="B13" s="8" t="s">
        <v>40</v>
      </c>
      <c r="C13" s="9">
        <v>540.44380999999987</v>
      </c>
      <c r="D13" s="9">
        <v>1.4167449999999999</v>
      </c>
      <c r="E13" s="9">
        <v>0</v>
      </c>
      <c r="F13" s="18">
        <v>1920</v>
      </c>
      <c r="G13" s="23">
        <f t="shared" si="0"/>
        <v>1379.5561900000002</v>
      </c>
    </row>
    <row r="14" spans="2:7" x14ac:dyDescent="0.25">
      <c r="B14" s="27"/>
      <c r="C14" s="27"/>
      <c r="D14" s="27"/>
      <c r="E14" s="27"/>
      <c r="F14" s="27"/>
    </row>
    <row r="15" spans="2:7" x14ac:dyDescent="0.25">
      <c r="B15" s="27"/>
      <c r="C15" s="27"/>
      <c r="D15" s="27"/>
      <c r="E15" s="27"/>
      <c r="F15" s="27"/>
    </row>
    <row r="16" spans="2:7" x14ac:dyDescent="0.25">
      <c r="B16" s="27"/>
      <c r="C16" s="27"/>
      <c r="D16" s="27"/>
      <c r="E16" s="27"/>
      <c r="F16" s="27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85546875" customWidth="1"/>
    <col min="3" max="3" width="16.140625" customWidth="1"/>
    <col min="4" max="4" width="16.85546875" customWidth="1"/>
    <col min="5" max="5" width="15.28515625" customWidth="1"/>
    <col min="6" max="6" width="16.5703125" customWidth="1"/>
    <col min="7" max="7" width="16.140625" customWidth="1"/>
  </cols>
  <sheetData>
    <row r="3" spans="2:7" x14ac:dyDescent="0.25">
      <c r="B3" s="37" t="s">
        <v>21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1863.0562609999999</v>
      </c>
      <c r="D7" s="22">
        <v>0</v>
      </c>
      <c r="E7" s="22">
        <v>6.6500000000000001E-4</v>
      </c>
      <c r="F7" s="18">
        <v>2150</v>
      </c>
      <c r="G7" s="23">
        <f>F7-C7</f>
        <v>286.94373900000005</v>
      </c>
    </row>
    <row r="8" spans="2:7" x14ac:dyDescent="0.25">
      <c r="B8" s="6" t="s">
        <v>35</v>
      </c>
      <c r="C8" s="18">
        <v>1863.056926</v>
      </c>
      <c r="D8" s="18">
        <v>0</v>
      </c>
      <c r="E8" s="18">
        <v>6.6500000000000001E-4</v>
      </c>
      <c r="F8" s="18">
        <v>2150</v>
      </c>
      <c r="G8" s="23">
        <f t="shared" ref="G8:G13" si="0">F8-C8</f>
        <v>286.94307400000002</v>
      </c>
    </row>
    <row r="9" spans="2:7" x14ac:dyDescent="0.25">
      <c r="B9" s="7" t="s">
        <v>36</v>
      </c>
      <c r="C9" s="18">
        <v>1863.0575909999998</v>
      </c>
      <c r="D9" s="18">
        <v>0</v>
      </c>
      <c r="E9" s="18">
        <v>6.6500000000000001E-4</v>
      </c>
      <c r="F9" s="18">
        <v>2150</v>
      </c>
      <c r="G9" s="23">
        <f t="shared" si="0"/>
        <v>286.94240900000023</v>
      </c>
    </row>
    <row r="10" spans="2:7" x14ac:dyDescent="0.25">
      <c r="B10" s="7" t="s">
        <v>37</v>
      </c>
      <c r="C10" s="18">
        <v>1863.0582559999998</v>
      </c>
      <c r="D10" s="18">
        <v>0</v>
      </c>
      <c r="E10" s="18">
        <v>6.6500000000000001E-4</v>
      </c>
      <c r="F10" s="18">
        <v>2150</v>
      </c>
      <c r="G10" s="23">
        <f t="shared" si="0"/>
        <v>286.9417440000002</v>
      </c>
    </row>
    <row r="11" spans="2:7" x14ac:dyDescent="0.25">
      <c r="B11" s="7" t="s">
        <v>38</v>
      </c>
      <c r="C11" s="18">
        <v>1863.0589209999998</v>
      </c>
      <c r="D11" s="18">
        <v>0</v>
      </c>
      <c r="E11" s="18">
        <v>6.6500000000000001E-4</v>
      </c>
      <c r="F11" s="18">
        <v>2150</v>
      </c>
      <c r="G11" s="23">
        <f t="shared" si="0"/>
        <v>286.94107900000017</v>
      </c>
    </row>
    <row r="12" spans="2:7" x14ac:dyDescent="0.25">
      <c r="B12" s="7" t="s">
        <v>39</v>
      </c>
      <c r="C12" s="18">
        <v>1863.0595859999999</v>
      </c>
      <c r="D12" s="18">
        <v>0</v>
      </c>
      <c r="E12" s="18">
        <v>6.6500000000000001E-4</v>
      </c>
      <c r="F12" s="18">
        <v>2150</v>
      </c>
      <c r="G12" s="23">
        <f t="shared" si="0"/>
        <v>286.94041400000015</v>
      </c>
    </row>
    <row r="13" spans="2:7" ht="15.75" thickBot="1" x14ac:dyDescent="0.3">
      <c r="B13" s="8" t="s">
        <v>40</v>
      </c>
      <c r="C13" s="9">
        <v>1863.0602509999999</v>
      </c>
      <c r="D13" s="9">
        <v>0</v>
      </c>
      <c r="E13" s="9">
        <v>6.6500000000000001E-4</v>
      </c>
      <c r="F13" s="18">
        <v>2150</v>
      </c>
      <c r="G13" s="23">
        <f t="shared" si="0"/>
        <v>286.93974900000012</v>
      </c>
    </row>
  </sheetData>
  <mergeCells count="1">
    <mergeCell ref="B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28515625" customWidth="1"/>
    <col min="3" max="3" width="16.42578125" customWidth="1"/>
    <col min="4" max="4" width="15.5703125" customWidth="1"/>
    <col min="5" max="5" width="17.140625" customWidth="1"/>
    <col min="6" max="6" width="18.85546875" customWidth="1"/>
    <col min="7" max="7" width="16.28515625" customWidth="1"/>
  </cols>
  <sheetData>
    <row r="3" spans="2:7" x14ac:dyDescent="0.25">
      <c r="B3" s="37" t="s">
        <v>25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1484.947928</v>
      </c>
      <c r="D7" s="22">
        <v>0</v>
      </c>
      <c r="E7" s="22">
        <v>6.7999999999999999E-5</v>
      </c>
      <c r="F7" s="18">
        <v>2300</v>
      </c>
      <c r="G7" s="23">
        <f>F7-C7</f>
        <v>815.05207199999995</v>
      </c>
    </row>
    <row r="8" spans="2:7" x14ac:dyDescent="0.25">
      <c r="B8" s="6" t="s">
        <v>35</v>
      </c>
      <c r="C8" s="18">
        <v>1484.9479960000001</v>
      </c>
      <c r="D8" s="18">
        <v>0</v>
      </c>
      <c r="E8" s="18">
        <v>8.0000000000000007E-5</v>
      </c>
      <c r="F8" s="18">
        <v>2300</v>
      </c>
      <c r="G8" s="23">
        <f t="shared" ref="G8:G13" si="0">F8-C8</f>
        <v>815.0520039999999</v>
      </c>
    </row>
    <row r="9" spans="2:7" x14ac:dyDescent="0.25">
      <c r="B9" s="7" t="s">
        <v>36</v>
      </c>
      <c r="C9" s="18">
        <v>1484.9480760000001</v>
      </c>
      <c r="D9" s="18">
        <v>0</v>
      </c>
      <c r="E9" s="18">
        <v>8.7000000000000001E-5</v>
      </c>
      <c r="F9" s="18">
        <v>2300</v>
      </c>
      <c r="G9" s="23">
        <f t="shared" si="0"/>
        <v>815.05192399999987</v>
      </c>
    </row>
    <row r="10" spans="2:7" x14ac:dyDescent="0.25">
      <c r="B10" s="7" t="s">
        <v>37</v>
      </c>
      <c r="C10" s="18">
        <v>1484.948163</v>
      </c>
      <c r="D10" s="18">
        <v>0</v>
      </c>
      <c r="E10" s="18">
        <v>7.6000000000000004E-5</v>
      </c>
      <c r="F10" s="18">
        <v>2300</v>
      </c>
      <c r="G10" s="23">
        <f t="shared" si="0"/>
        <v>815.05183699999998</v>
      </c>
    </row>
    <row r="11" spans="2:7" x14ac:dyDescent="0.25">
      <c r="B11" s="7" t="s">
        <v>38</v>
      </c>
      <c r="C11" s="18">
        <v>1484.9482390000001</v>
      </c>
      <c r="D11" s="18">
        <v>0</v>
      </c>
      <c r="E11" s="18">
        <v>1.0429000000000001E-2</v>
      </c>
      <c r="F11" s="18">
        <v>2300</v>
      </c>
      <c r="G11" s="23">
        <f t="shared" si="0"/>
        <v>815.05176099999994</v>
      </c>
    </row>
    <row r="12" spans="2:7" x14ac:dyDescent="0.25">
      <c r="B12" s="7" t="s">
        <v>39</v>
      </c>
      <c r="C12" s="18">
        <v>1484.958668</v>
      </c>
      <c r="D12" s="18">
        <v>0</v>
      </c>
      <c r="E12" s="18">
        <v>1.011E-3</v>
      </c>
      <c r="F12" s="18">
        <v>2300</v>
      </c>
      <c r="G12" s="23">
        <f t="shared" si="0"/>
        <v>815.04133200000001</v>
      </c>
    </row>
    <row r="13" spans="2:7" ht="15.75" thickBot="1" x14ac:dyDescent="0.3">
      <c r="B13" s="8" t="s">
        <v>40</v>
      </c>
      <c r="C13" s="9">
        <v>1484.9596790000001</v>
      </c>
      <c r="D13" s="9">
        <v>0</v>
      </c>
      <c r="E13" s="9">
        <v>5.6999999999999998E-4</v>
      </c>
      <c r="F13" s="18">
        <v>2300</v>
      </c>
      <c r="G13" s="23">
        <f t="shared" si="0"/>
        <v>815.04032099999995</v>
      </c>
    </row>
  </sheetData>
  <mergeCells count="1"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4.85546875" customWidth="1"/>
    <col min="3" max="3" width="19.7109375" customWidth="1"/>
    <col min="4" max="4" width="18.7109375" customWidth="1"/>
    <col min="5" max="5" width="18.140625" customWidth="1"/>
    <col min="6" max="6" width="18.7109375" customWidth="1"/>
    <col min="7" max="7" width="16.140625" customWidth="1"/>
  </cols>
  <sheetData>
    <row r="3" spans="2:7" x14ac:dyDescent="0.25">
      <c r="B3" s="37" t="s">
        <v>26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375.42613200000011</v>
      </c>
      <c r="D7" s="22">
        <v>0</v>
      </c>
      <c r="E7" s="22">
        <v>4.2999999999999995E-5</v>
      </c>
      <c r="F7" s="18">
        <v>700</v>
      </c>
      <c r="G7" s="23">
        <f>F7-C7</f>
        <v>324.57386799999989</v>
      </c>
    </row>
    <row r="8" spans="2:7" x14ac:dyDescent="0.25">
      <c r="B8" s="6" t="s">
        <v>35</v>
      </c>
      <c r="C8" s="18">
        <v>375.42617500000011</v>
      </c>
      <c r="D8" s="18">
        <v>0</v>
      </c>
      <c r="E8" s="18">
        <v>4.3999999999999999E-5</v>
      </c>
      <c r="F8" s="18">
        <v>700</v>
      </c>
      <c r="G8" s="23">
        <f t="shared" ref="G8:G13" si="0">F8-C8</f>
        <v>324.57382499999989</v>
      </c>
    </row>
    <row r="9" spans="2:7" x14ac:dyDescent="0.25">
      <c r="B9" s="7" t="s">
        <v>36</v>
      </c>
      <c r="C9" s="18">
        <v>375.42621900000012</v>
      </c>
      <c r="D9" s="18">
        <v>0</v>
      </c>
      <c r="E9" s="18">
        <v>4.3999999999999999E-5</v>
      </c>
      <c r="F9" s="18">
        <v>700</v>
      </c>
      <c r="G9" s="23">
        <f t="shared" si="0"/>
        <v>324.57378099999988</v>
      </c>
    </row>
    <row r="10" spans="2:7" x14ac:dyDescent="0.25">
      <c r="B10" s="7" t="s">
        <v>37</v>
      </c>
      <c r="C10" s="18">
        <v>375.42626300000012</v>
      </c>
      <c r="D10" s="18">
        <v>0</v>
      </c>
      <c r="E10" s="18">
        <v>4.6E-5</v>
      </c>
      <c r="F10" s="18">
        <v>700</v>
      </c>
      <c r="G10" s="23">
        <f t="shared" si="0"/>
        <v>324.57373699999988</v>
      </c>
    </row>
    <row r="11" spans="2:7" x14ac:dyDescent="0.25">
      <c r="B11" s="7" t="s">
        <v>38</v>
      </c>
      <c r="C11" s="18">
        <v>375.42630900000012</v>
      </c>
      <c r="D11" s="18">
        <v>0</v>
      </c>
      <c r="E11" s="18">
        <v>3.5000000000000004E-5</v>
      </c>
      <c r="F11" s="18">
        <v>700</v>
      </c>
      <c r="G11" s="23">
        <f t="shared" si="0"/>
        <v>324.57369099999988</v>
      </c>
    </row>
    <row r="12" spans="2:7" x14ac:dyDescent="0.25">
      <c r="B12" s="7" t="s">
        <v>39</v>
      </c>
      <c r="C12" s="18">
        <v>375.42634400000009</v>
      </c>
      <c r="D12" s="18">
        <v>0</v>
      </c>
      <c r="E12" s="18">
        <v>5.1E-5</v>
      </c>
      <c r="F12" s="18">
        <v>700</v>
      </c>
      <c r="G12" s="23">
        <f t="shared" si="0"/>
        <v>324.57365599999991</v>
      </c>
    </row>
    <row r="13" spans="2:7" ht="15.75" thickBot="1" x14ac:dyDescent="0.3">
      <c r="B13" s="8" t="s">
        <v>40</v>
      </c>
      <c r="C13" s="9">
        <v>375.42639500000013</v>
      </c>
      <c r="D13" s="9">
        <v>0</v>
      </c>
      <c r="E13" s="9">
        <v>5.5000000000000002E-5</v>
      </c>
      <c r="F13" s="18">
        <v>700</v>
      </c>
      <c r="G13" s="23">
        <f t="shared" si="0"/>
        <v>324.57360499999987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140625" customWidth="1"/>
    <col min="3" max="3" width="14.7109375" customWidth="1"/>
    <col min="4" max="4" width="17.7109375" customWidth="1"/>
    <col min="5" max="5" width="16.140625" customWidth="1"/>
    <col min="6" max="6" width="18" customWidth="1"/>
    <col min="7" max="7" width="17.140625" customWidth="1"/>
  </cols>
  <sheetData>
    <row r="3" spans="2:7" x14ac:dyDescent="0.25">
      <c r="B3" s="37" t="s">
        <v>27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175.86368400000001</v>
      </c>
      <c r="D7" s="22">
        <v>0</v>
      </c>
      <c r="E7" s="22">
        <v>0</v>
      </c>
      <c r="F7" s="18">
        <v>400</v>
      </c>
      <c r="G7" s="23">
        <f>F7-C7</f>
        <v>224.13631599999999</v>
      </c>
    </row>
    <row r="8" spans="2:7" x14ac:dyDescent="0.25">
      <c r="B8" s="6" t="s">
        <v>35</v>
      </c>
      <c r="C8" s="18">
        <v>175.86368400000001</v>
      </c>
      <c r="D8" s="18">
        <v>0</v>
      </c>
      <c r="E8" s="18">
        <v>0</v>
      </c>
      <c r="F8" s="18">
        <v>400</v>
      </c>
      <c r="G8" s="23">
        <f t="shared" ref="G8:G13" si="0">F8-C8</f>
        <v>224.13631599999999</v>
      </c>
    </row>
    <row r="9" spans="2:7" x14ac:dyDescent="0.25">
      <c r="B9" s="7" t="s">
        <v>36</v>
      </c>
      <c r="C9" s="18">
        <v>175.86368400000001</v>
      </c>
      <c r="D9" s="18">
        <v>0</v>
      </c>
      <c r="E9" s="18">
        <v>0</v>
      </c>
      <c r="F9" s="18">
        <v>400</v>
      </c>
      <c r="G9" s="23">
        <f t="shared" si="0"/>
        <v>224.13631599999999</v>
      </c>
    </row>
    <row r="10" spans="2:7" x14ac:dyDescent="0.25">
      <c r="B10" s="7" t="s">
        <v>37</v>
      </c>
      <c r="C10" s="18">
        <v>175.86368400000001</v>
      </c>
      <c r="D10" s="18">
        <v>0</v>
      </c>
      <c r="E10" s="18">
        <v>0</v>
      </c>
      <c r="F10" s="18">
        <v>400</v>
      </c>
      <c r="G10" s="23">
        <f t="shared" si="0"/>
        <v>224.13631599999999</v>
      </c>
    </row>
    <row r="11" spans="2:7" x14ac:dyDescent="0.25">
      <c r="B11" s="7" t="s">
        <v>38</v>
      </c>
      <c r="C11" s="18">
        <v>175.86368400000001</v>
      </c>
      <c r="D11" s="18">
        <v>0</v>
      </c>
      <c r="E11" s="18">
        <v>0</v>
      </c>
      <c r="F11" s="18">
        <v>400</v>
      </c>
      <c r="G11" s="23">
        <f t="shared" si="0"/>
        <v>224.13631599999999</v>
      </c>
    </row>
    <row r="12" spans="2:7" x14ac:dyDescent="0.25">
      <c r="B12" s="7" t="s">
        <v>39</v>
      </c>
      <c r="C12" s="18">
        <v>175.86368400000001</v>
      </c>
      <c r="D12" s="18">
        <v>0</v>
      </c>
      <c r="E12" s="18">
        <v>0</v>
      </c>
      <c r="F12" s="18">
        <v>400</v>
      </c>
      <c r="G12" s="23">
        <f t="shared" si="0"/>
        <v>224.13631599999999</v>
      </c>
    </row>
    <row r="13" spans="2:7" ht="15.75" thickBot="1" x14ac:dyDescent="0.3">
      <c r="B13" s="8" t="s">
        <v>40</v>
      </c>
      <c r="C13" s="9">
        <v>175.86368400000001</v>
      </c>
      <c r="D13" s="9">
        <v>0</v>
      </c>
      <c r="E13" s="9">
        <v>0</v>
      </c>
      <c r="F13" s="18">
        <v>400</v>
      </c>
      <c r="G13" s="23">
        <f t="shared" si="0"/>
        <v>224.13631599999999</v>
      </c>
    </row>
  </sheetData>
  <mergeCells count="1"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workbookViewId="0">
      <selection activeCell="G7" sqref="G7:G13"/>
    </sheetView>
  </sheetViews>
  <sheetFormatPr defaultRowHeight="15" x14ac:dyDescent="0.25"/>
  <cols>
    <col min="2" max="2" width="15.42578125" customWidth="1"/>
    <col min="3" max="3" width="22.42578125" customWidth="1"/>
    <col min="4" max="4" width="30.28515625" customWidth="1"/>
    <col min="5" max="5" width="16.7109375" customWidth="1"/>
    <col min="6" max="6" width="17.28515625" customWidth="1"/>
    <col min="7" max="7" width="14.5703125" customWidth="1"/>
    <col min="8" max="8" width="14.7109375" customWidth="1"/>
  </cols>
  <sheetData>
    <row r="3" spans="2:8" x14ac:dyDescent="0.25">
      <c r="B3" s="37" t="s">
        <v>28</v>
      </c>
      <c r="C3" s="37"/>
      <c r="D3" s="37"/>
      <c r="E3" s="37"/>
      <c r="F3" s="37"/>
      <c r="G3" s="37"/>
      <c r="H3" s="12"/>
    </row>
    <row r="4" spans="2:8" ht="18" thickBot="1" x14ac:dyDescent="0.3">
      <c r="B4" s="14"/>
      <c r="C4" s="14"/>
      <c r="D4" s="14"/>
      <c r="E4" s="14"/>
      <c r="F4" s="14"/>
      <c r="G4" s="19" t="s">
        <v>2</v>
      </c>
      <c r="H4" s="11"/>
    </row>
    <row r="5" spans="2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2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8" s="14" customFormat="1" x14ac:dyDescent="0.25">
      <c r="B7" s="6" t="s">
        <v>34</v>
      </c>
      <c r="C7" s="18">
        <v>80.777005000000003</v>
      </c>
      <c r="D7" s="22">
        <v>0</v>
      </c>
      <c r="E7" s="22">
        <v>1.8699999999999999E-4</v>
      </c>
      <c r="F7" s="18">
        <v>420</v>
      </c>
      <c r="G7" s="23">
        <f>F7-C7</f>
        <v>339.22299499999997</v>
      </c>
    </row>
    <row r="8" spans="2:8" x14ac:dyDescent="0.25">
      <c r="B8" s="6" t="s">
        <v>35</v>
      </c>
      <c r="C8" s="18">
        <v>80.777192000000014</v>
      </c>
      <c r="D8" s="18">
        <v>0</v>
      </c>
      <c r="E8" s="18">
        <v>1.8699999999999999E-4</v>
      </c>
      <c r="F8" s="18">
        <v>420</v>
      </c>
      <c r="G8" s="23">
        <f t="shared" ref="G8:G13" si="0">F8-C8</f>
        <v>339.22280799999999</v>
      </c>
      <c r="H8" s="11"/>
    </row>
    <row r="9" spans="2:8" x14ac:dyDescent="0.25">
      <c r="B9" s="7" t="s">
        <v>36</v>
      </c>
      <c r="C9" s="18">
        <v>80.77737900000001</v>
      </c>
      <c r="D9" s="18">
        <v>0</v>
      </c>
      <c r="E9" s="18">
        <v>1.8699999999999999E-4</v>
      </c>
      <c r="F9" s="18">
        <v>420</v>
      </c>
      <c r="G9" s="23">
        <f t="shared" si="0"/>
        <v>339.222621</v>
      </c>
      <c r="H9" s="11"/>
    </row>
    <row r="10" spans="2:8" x14ac:dyDescent="0.25">
      <c r="B10" s="7" t="s">
        <v>37</v>
      </c>
      <c r="C10" s="18">
        <v>80.777566000000007</v>
      </c>
      <c r="D10" s="18">
        <v>0</v>
      </c>
      <c r="E10" s="18">
        <v>2.0100000000000001E-4</v>
      </c>
      <c r="F10" s="18">
        <v>420</v>
      </c>
      <c r="G10" s="23">
        <f t="shared" si="0"/>
        <v>339.22243400000002</v>
      </c>
      <c r="H10" s="11"/>
    </row>
    <row r="11" spans="2:8" x14ac:dyDescent="0.25">
      <c r="B11" s="7" t="s">
        <v>38</v>
      </c>
      <c r="C11" s="18">
        <v>80.777767000000011</v>
      </c>
      <c r="D11" s="18">
        <v>0</v>
      </c>
      <c r="E11" s="18">
        <v>2.02E-4</v>
      </c>
      <c r="F11" s="18">
        <v>420</v>
      </c>
      <c r="G11" s="23">
        <f t="shared" si="0"/>
        <v>339.22223299999996</v>
      </c>
      <c r="H11" s="11"/>
    </row>
    <row r="12" spans="2:8" x14ac:dyDescent="0.25">
      <c r="B12" s="7" t="s">
        <v>39</v>
      </c>
      <c r="C12" s="18">
        <v>80.777969000000013</v>
      </c>
      <c r="D12" s="18">
        <v>0</v>
      </c>
      <c r="E12" s="18">
        <v>1.8599999999999999E-4</v>
      </c>
      <c r="F12" s="18">
        <v>420</v>
      </c>
      <c r="G12" s="23">
        <f t="shared" si="0"/>
        <v>339.22203100000002</v>
      </c>
      <c r="H12" s="11"/>
    </row>
    <row r="13" spans="2:8" ht="15.75" thickBot="1" x14ac:dyDescent="0.3">
      <c r="B13" s="8" t="s">
        <v>40</v>
      </c>
      <c r="C13" s="9">
        <v>80.778155000000012</v>
      </c>
      <c r="D13" s="9">
        <v>0</v>
      </c>
      <c r="E13" s="9">
        <v>1.8599999999999999E-4</v>
      </c>
      <c r="F13" s="18">
        <v>420</v>
      </c>
      <c r="G13" s="23">
        <f t="shared" si="0"/>
        <v>339.22184499999997</v>
      </c>
      <c r="H13" s="11"/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Всі_ПСГ</vt:lpstr>
      <vt:lpstr>ПСГ Б-Волицько Угерське</vt:lpstr>
      <vt:lpstr>ПСГ Угерське</vt:lpstr>
      <vt:lpstr>ПСГ Опарське</vt:lpstr>
      <vt:lpstr>ПСГ Дашавське</vt:lpstr>
      <vt:lpstr>ПСГ Богородчанське</vt:lpstr>
      <vt:lpstr>ПСГ Кегичівське</vt:lpstr>
      <vt:lpstr>ПСГ Вергунське</vt:lpstr>
      <vt:lpstr>ПСГ Краснопопівське</vt:lpstr>
      <vt:lpstr>ПСГ Пролетарське</vt:lpstr>
      <vt:lpstr>ПСГ Солохівське</vt:lpstr>
      <vt:lpstr>ПСГ Червонопартизанське</vt:lpstr>
      <vt:lpstr>ПСГ Олишівське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2020-04-27T14:55:33Z</dcterms:modified>
</cp:coreProperties>
</file>