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9555" windowHeight="6660" activeTab="1"/>
  </bookViews>
  <sheets>
    <sheet name="Всі_ПСГ" sheetId="14" r:id="rId1"/>
    <sheet name="ПСГ Б-Волицько Угерське" sheetId="1" r:id="rId2"/>
    <sheet name="ПСГ Угерське" sheetId="2" r:id="rId3"/>
    <sheet name="ПСГ Опарське" sheetId="3" r:id="rId4"/>
    <sheet name="ПСГ Дашавське" sheetId="8" r:id="rId5"/>
    <sheet name="ПСГ Богородчанське" sheetId="9" r:id="rId6"/>
    <sheet name="ПСГ Кегичівське" sheetId="10" r:id="rId7"/>
    <sheet name="ПСГ Вергунське" sheetId="11" r:id="rId8"/>
    <sheet name="ПСГ Краснопопівське" sheetId="4" r:id="rId9"/>
    <sheet name="ПСГ Пролетарське" sheetId="5" r:id="rId10"/>
    <sheet name="ПСГ Солохівське" sheetId="6" r:id="rId11"/>
    <sheet name="ПСГ Червонопартизанське" sheetId="12" r:id="rId12"/>
    <sheet name="ПСГ Олишівське" sheetId="13" r:id="rId13"/>
  </sheets>
  <calcPr calcId="145621"/>
</workbook>
</file>

<file path=xl/calcChain.xml><?xml version="1.0" encoding="utf-8"?>
<calcChain xmlns="http://schemas.openxmlformats.org/spreadsheetml/2006/main">
  <c r="D19" i="14" l="1"/>
  <c r="E19" i="14"/>
  <c r="C19" i="14"/>
  <c r="G8" i="13" l="1"/>
  <c r="G9" i="13"/>
  <c r="G10" i="13"/>
  <c r="G11" i="13"/>
  <c r="G12" i="13"/>
  <c r="G13" i="13"/>
  <c r="G7" i="13"/>
  <c r="G8" i="12" l="1"/>
  <c r="G9" i="12"/>
  <c r="G10" i="12"/>
  <c r="G11" i="12"/>
  <c r="G12" i="12"/>
  <c r="G13" i="12"/>
  <c r="G7" i="12"/>
  <c r="G8" i="6"/>
  <c r="G9" i="6"/>
  <c r="G10" i="6"/>
  <c r="G11" i="6"/>
  <c r="G12" i="6"/>
  <c r="G13" i="6"/>
  <c r="G7" i="6"/>
  <c r="G8" i="5"/>
  <c r="G9" i="5"/>
  <c r="G10" i="5"/>
  <c r="G11" i="5"/>
  <c r="G12" i="5"/>
  <c r="G13" i="5"/>
  <c r="G7" i="5"/>
  <c r="G8" i="4"/>
  <c r="G9" i="4"/>
  <c r="G10" i="4"/>
  <c r="G11" i="4"/>
  <c r="G12" i="4"/>
  <c r="G13" i="4"/>
  <c r="G7" i="4"/>
  <c r="G8" i="11"/>
  <c r="G9" i="11"/>
  <c r="G10" i="11"/>
  <c r="G11" i="11"/>
  <c r="G12" i="11"/>
  <c r="G13" i="11"/>
  <c r="G7" i="11"/>
  <c r="G8" i="10"/>
  <c r="G9" i="10"/>
  <c r="G10" i="10"/>
  <c r="G11" i="10"/>
  <c r="G12" i="10"/>
  <c r="G13" i="10"/>
  <c r="G7" i="10"/>
  <c r="G8" i="9"/>
  <c r="G9" i="9"/>
  <c r="G10" i="9"/>
  <c r="G11" i="9"/>
  <c r="G12" i="9"/>
  <c r="G13" i="9"/>
  <c r="G7" i="9"/>
  <c r="G8" i="8"/>
  <c r="G9" i="8"/>
  <c r="G10" i="8"/>
  <c r="G11" i="8"/>
  <c r="G12" i="8"/>
  <c r="G13" i="8"/>
  <c r="G7" i="8"/>
  <c r="G8" i="3"/>
  <c r="G9" i="3"/>
  <c r="G10" i="3"/>
  <c r="G11" i="3"/>
  <c r="G12" i="3"/>
  <c r="G13" i="3"/>
  <c r="G7" i="3"/>
  <c r="G8" i="2"/>
  <c r="G9" i="2"/>
  <c r="G10" i="2"/>
  <c r="G11" i="2"/>
  <c r="G12" i="2"/>
  <c r="G13" i="2"/>
  <c r="G7" i="2"/>
  <c r="D18" i="14"/>
  <c r="E18" i="14"/>
  <c r="C18" i="14"/>
  <c r="D17" i="14"/>
  <c r="E17" i="14"/>
  <c r="C17" i="14"/>
  <c r="D16" i="14"/>
  <c r="E16" i="14"/>
  <c r="C16" i="14"/>
  <c r="D15" i="14"/>
  <c r="E15" i="14"/>
  <c r="C15" i="14"/>
  <c r="D14" i="14"/>
  <c r="E14" i="14"/>
  <c r="C14" i="14"/>
  <c r="D13" i="14"/>
  <c r="E13" i="14"/>
  <c r="C13" i="14"/>
  <c r="D12" i="14"/>
  <c r="E12" i="14"/>
  <c r="C12" i="14"/>
  <c r="D11" i="14"/>
  <c r="E11" i="14"/>
  <c r="C11" i="14"/>
  <c r="D10" i="14"/>
  <c r="E10" i="14"/>
  <c r="C10" i="14"/>
  <c r="D9" i="14"/>
  <c r="E9" i="14"/>
  <c r="C9" i="14"/>
  <c r="D8" i="14"/>
  <c r="E8" i="14"/>
  <c r="C8" i="14"/>
  <c r="D20" i="14" l="1"/>
  <c r="C20" i="14"/>
  <c r="E20" i="14"/>
  <c r="F8" i="1"/>
  <c r="G8" i="1" s="1"/>
  <c r="F9" i="1"/>
  <c r="G9" i="1" s="1"/>
  <c r="F10" i="1"/>
  <c r="G10" i="1" s="1"/>
  <c r="F11" i="1"/>
  <c r="G11" i="1" s="1"/>
  <c r="F12" i="1"/>
  <c r="G12" i="1" s="1"/>
  <c r="F13" i="1"/>
  <c r="G13" i="1" s="1"/>
  <c r="F7" i="1"/>
  <c r="G7" i="1" s="1"/>
  <c r="G9" i="14" l="1"/>
  <c r="G10" i="14"/>
  <c r="G11" i="14"/>
  <c r="G12" i="14"/>
  <c r="G13" i="14"/>
  <c r="G14" i="14"/>
  <c r="G15" i="14"/>
  <c r="G16" i="14"/>
  <c r="G17" i="14"/>
  <c r="G18" i="14"/>
  <c r="G19" i="14"/>
  <c r="G20" i="14"/>
  <c r="G8" i="14"/>
</calcChain>
</file>

<file path=xl/sharedStrings.xml><?xml version="1.0" encoding="utf-8"?>
<sst xmlns="http://schemas.openxmlformats.org/spreadsheetml/2006/main" count="201" uniqueCount="42">
  <si>
    <t xml:space="preserve">Вільна потужність </t>
  </si>
  <si>
    <t>Дата</t>
  </si>
  <si>
    <r>
      <t>(млн. м</t>
    </r>
    <r>
      <rPr>
        <vertAlign val="superscript"/>
        <sz val="11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 xml:space="preserve"> при 20</t>
    </r>
    <r>
      <rPr>
        <vertAlign val="superscript"/>
        <sz val="11"/>
        <color theme="1"/>
        <rFont val="Calibri"/>
        <family val="2"/>
        <charset val="204"/>
        <scheme val="minor"/>
      </rPr>
      <t>0</t>
    </r>
    <r>
      <rPr>
        <sz val="11"/>
        <color theme="1"/>
        <rFont val="Calibri"/>
        <family val="2"/>
        <charset val="204"/>
        <scheme val="minor"/>
      </rPr>
      <t>С)</t>
    </r>
  </si>
  <si>
    <t>Назва об'єкту</t>
  </si>
  <si>
    <t>Більче-Волицько-Угерське</t>
  </si>
  <si>
    <t>Угерське (XIV-XV)</t>
  </si>
  <si>
    <t>Опарське</t>
  </si>
  <si>
    <t>Дашавське</t>
  </si>
  <si>
    <t>Кегичівське</t>
  </si>
  <si>
    <t>Богородчанське</t>
  </si>
  <si>
    <t>Вергунське</t>
  </si>
  <si>
    <t>Краснопопівське</t>
  </si>
  <si>
    <t>Пролетарське</t>
  </si>
  <si>
    <t>Солохівське</t>
  </si>
  <si>
    <t>Червонопартизанське</t>
  </si>
  <si>
    <t>Олишівське</t>
  </si>
  <si>
    <t>Зберігається</t>
  </si>
  <si>
    <t>Закачано</t>
  </si>
  <si>
    <t>Відібрано</t>
  </si>
  <si>
    <t>Проектна потужність</t>
  </si>
  <si>
    <t xml:space="preserve">ВСЬОГО: </t>
  </si>
  <si>
    <t>Оперативні дані по Дашавському ПСГ</t>
  </si>
  <si>
    <t>Оперативні дані по Опарському ПСГ</t>
  </si>
  <si>
    <t>Оперативні дані по Угерському ПСГ</t>
  </si>
  <si>
    <t>Оперативні дані по Більче-Волицько-Угерському ПСГ</t>
  </si>
  <si>
    <t>Оперативні дані по Богородчанському ПСГ</t>
  </si>
  <si>
    <t>Оперативні дані по Кегичівському ПСГ</t>
  </si>
  <si>
    <t>Оперативні дані по Вергунському ПСГ</t>
  </si>
  <si>
    <t>Оперативні дані по Краснопопівському ПСГ</t>
  </si>
  <si>
    <t>Оперативні дані по Пролетарському ПСГ</t>
  </si>
  <si>
    <t>Оперативні дані по Солохівському ПСГ</t>
  </si>
  <si>
    <t>Оперативні дані по Червонопартизанському ПСГ</t>
  </si>
  <si>
    <t>Оперативні дані по Олишівському ПСГ</t>
  </si>
  <si>
    <t>Загальний обсяг</t>
  </si>
  <si>
    <t>18.04.2020</t>
  </si>
  <si>
    <t>17.04.2020</t>
  </si>
  <si>
    <t>16.04.2020</t>
  </si>
  <si>
    <t>15.04.2020</t>
  </si>
  <si>
    <t>14.04.2020</t>
  </si>
  <si>
    <t>13.04.2020</t>
  </si>
  <si>
    <t>12.04.2020</t>
  </si>
  <si>
    <t>Оперативні дані взаємодії між ТОВ "Оператор ГТС України" та філією "Оператор газосховищ України" АТ "Укртрансгаз" за 18.04.2020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</si>
</sst>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14" fontId="0" fillId="0" borderId="12" xfId="0" applyNumberFormat="1" applyBorder="1" applyAlignment="1">
      <alignment horizontal="center"/>
    </xf>
    <xf numFmtId="14" fontId="0" fillId="0" borderId="14" xfId="0" applyNumberFormat="1" applyBorder="1" applyAlignment="1">
      <alignment horizontal="center"/>
    </xf>
    <xf numFmtId="14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/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2" fontId="0" fillId="0" borderId="2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0" fontId="0" fillId="0" borderId="0" xfId="0" applyBorder="1"/>
    <xf numFmtId="0" fontId="1" fillId="0" borderId="1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0" fillId="0" borderId="12" xfId="0" applyBorder="1"/>
    <xf numFmtId="0" fontId="0" fillId="0" borderId="14" xfId="0" applyBorder="1"/>
    <xf numFmtId="0" fontId="0" fillId="0" borderId="14" xfId="0" applyFill="1" applyBorder="1"/>
    <xf numFmtId="2" fontId="1" fillId="0" borderId="6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20"/>
  <sheetViews>
    <sheetView workbookViewId="0">
      <selection activeCell="D29" sqref="D29"/>
    </sheetView>
  </sheetViews>
  <sheetFormatPr defaultRowHeight="15" x14ac:dyDescent="0.25"/>
  <cols>
    <col min="2" max="2" width="29.42578125" customWidth="1"/>
    <col min="3" max="3" width="15.7109375" customWidth="1"/>
    <col min="4" max="5" width="15.85546875" customWidth="1"/>
    <col min="6" max="6" width="18.5703125" customWidth="1"/>
    <col min="7" max="7" width="24" customWidth="1"/>
  </cols>
  <sheetData>
    <row r="3" spans="2:7" x14ac:dyDescent="0.25">
      <c r="B3" s="36" t="s">
        <v>41</v>
      </c>
      <c r="C3" s="36"/>
      <c r="D3" s="36"/>
      <c r="E3" s="36"/>
      <c r="F3" s="36"/>
      <c r="G3" s="36"/>
    </row>
    <row r="4" spans="2:7" x14ac:dyDescent="0.25">
      <c r="B4" s="14"/>
      <c r="C4" s="14"/>
      <c r="D4" s="14"/>
      <c r="E4" s="14"/>
      <c r="F4" s="14"/>
      <c r="G4" s="14"/>
    </row>
    <row r="5" spans="2:7" ht="18" thickBot="1" x14ac:dyDescent="0.3">
      <c r="B5" s="14"/>
      <c r="C5" s="14"/>
      <c r="D5" s="14"/>
      <c r="E5" s="14"/>
      <c r="F5" s="14"/>
      <c r="G5" s="19" t="s">
        <v>2</v>
      </c>
    </row>
    <row r="6" spans="2:7" ht="30" x14ac:dyDescent="0.25">
      <c r="B6" s="28" t="s">
        <v>3</v>
      </c>
      <c r="C6" s="20" t="s">
        <v>33</v>
      </c>
      <c r="D6" s="20" t="s">
        <v>17</v>
      </c>
      <c r="E6" s="20" t="s">
        <v>18</v>
      </c>
      <c r="F6" s="24" t="s">
        <v>19</v>
      </c>
      <c r="G6" s="21" t="s">
        <v>0</v>
      </c>
    </row>
    <row r="7" spans="2:7" ht="15.75" thickBot="1" x14ac:dyDescent="0.3">
      <c r="B7" s="29">
        <v>1</v>
      </c>
      <c r="C7" s="15">
        <v>2</v>
      </c>
      <c r="D7" s="15">
        <v>3</v>
      </c>
      <c r="E7" s="15">
        <v>4</v>
      </c>
      <c r="F7" s="15">
        <v>5</v>
      </c>
      <c r="G7" s="16">
        <v>6</v>
      </c>
    </row>
    <row r="8" spans="2:7" x14ac:dyDescent="0.25">
      <c r="B8" s="30" t="s">
        <v>4</v>
      </c>
      <c r="C8" s="17">
        <f>'ПСГ Б-Волицько Угерське'!C7</f>
        <v>9516.5331249999999</v>
      </c>
      <c r="D8" s="17">
        <f>'ПСГ Б-Волицько Угерське'!D7</f>
        <v>16.734272000000001</v>
      </c>
      <c r="E8" s="17">
        <f>'ПСГ Б-Волицько Угерське'!E7</f>
        <v>0</v>
      </c>
      <c r="F8" s="17">
        <v>17050</v>
      </c>
      <c r="G8" s="34">
        <f>F8-C8</f>
        <v>7533.4668750000001</v>
      </c>
    </row>
    <row r="9" spans="2:7" x14ac:dyDescent="0.25">
      <c r="B9" s="31" t="s">
        <v>5</v>
      </c>
      <c r="C9" s="18">
        <f>'ПСГ Угерське'!C7</f>
        <v>364.32853299999999</v>
      </c>
      <c r="D9" s="18">
        <f>'ПСГ Угерське'!D7</f>
        <v>0</v>
      </c>
      <c r="E9" s="18">
        <f>'ПСГ Угерське'!E7</f>
        <v>2.2409999999999999E-3</v>
      </c>
      <c r="F9" s="17">
        <v>1900</v>
      </c>
      <c r="G9" s="34">
        <f t="shared" ref="G9:G20" si="0">F9-C9</f>
        <v>1535.6714670000001</v>
      </c>
    </row>
    <row r="10" spans="2:7" x14ac:dyDescent="0.25">
      <c r="B10" s="31" t="s">
        <v>6</v>
      </c>
      <c r="C10" s="18">
        <f>'ПСГ Опарське'!C7</f>
        <v>539.02706499999988</v>
      </c>
      <c r="D10" s="18">
        <f>'ПСГ Опарське'!D7</f>
        <v>1.381726</v>
      </c>
      <c r="E10" s="18">
        <f>'ПСГ Опарське'!E7</f>
        <v>0</v>
      </c>
      <c r="F10" s="18">
        <v>1920</v>
      </c>
      <c r="G10" s="34">
        <f t="shared" si="0"/>
        <v>1380.9729350000002</v>
      </c>
    </row>
    <row r="11" spans="2:7" x14ac:dyDescent="0.25">
      <c r="B11" s="31" t="s">
        <v>7</v>
      </c>
      <c r="C11" s="18">
        <f>'ПСГ Дашавське'!C7</f>
        <v>1863.0609159999999</v>
      </c>
      <c r="D11" s="18">
        <f>'ПСГ Дашавське'!D7</f>
        <v>0</v>
      </c>
      <c r="E11" s="18">
        <f>'ПСГ Дашавське'!E7</f>
        <v>6.6500000000000001E-4</v>
      </c>
      <c r="F11" s="18">
        <v>2150</v>
      </c>
      <c r="G11" s="34">
        <f t="shared" si="0"/>
        <v>286.93908400000009</v>
      </c>
    </row>
    <row r="12" spans="2:7" x14ac:dyDescent="0.25">
      <c r="B12" s="31" t="s">
        <v>9</v>
      </c>
      <c r="C12" s="18">
        <f>'ПСГ Богородчанське'!C7</f>
        <v>1484.9602490000002</v>
      </c>
      <c r="D12" s="18">
        <f>'ПСГ Богородчанське'!D7</f>
        <v>0</v>
      </c>
      <c r="E12" s="18">
        <f>'ПСГ Богородчанське'!E7</f>
        <v>7.7000000000000001E-5</v>
      </c>
      <c r="F12" s="18">
        <v>2300</v>
      </c>
      <c r="G12" s="34">
        <f t="shared" si="0"/>
        <v>815.0397509999998</v>
      </c>
    </row>
    <row r="13" spans="2:7" x14ac:dyDescent="0.25">
      <c r="B13" s="31" t="s">
        <v>8</v>
      </c>
      <c r="C13" s="18">
        <f>'ПСГ Кегичівське'!C7</f>
        <v>375.4264500000001</v>
      </c>
      <c r="D13" s="18">
        <f>'ПСГ Кегичівське'!D7</f>
        <v>0</v>
      </c>
      <c r="E13" s="18">
        <f>'ПСГ Кегичівське'!E7</f>
        <v>5.8999999999999998E-5</v>
      </c>
      <c r="F13" s="18">
        <v>700</v>
      </c>
      <c r="G13" s="34">
        <f t="shared" si="0"/>
        <v>324.5735499999999</v>
      </c>
    </row>
    <row r="14" spans="2:7" x14ac:dyDescent="0.25">
      <c r="B14" s="32" t="s">
        <v>10</v>
      </c>
      <c r="C14" s="18">
        <f>'ПСГ Вергунське'!C7</f>
        <v>175.86368400000001</v>
      </c>
      <c r="D14" s="18">
        <f>'ПСГ Вергунське'!D7</f>
        <v>0</v>
      </c>
      <c r="E14" s="18">
        <f>'ПСГ Вергунське'!E7</f>
        <v>0</v>
      </c>
      <c r="F14" s="18">
        <v>400</v>
      </c>
      <c r="G14" s="34">
        <f t="shared" si="0"/>
        <v>224.13631599999999</v>
      </c>
    </row>
    <row r="15" spans="2:7" x14ac:dyDescent="0.25">
      <c r="B15" s="32" t="s">
        <v>11</v>
      </c>
      <c r="C15" s="18">
        <f>'ПСГ Краснопопівське'!C7</f>
        <v>80.778341000000012</v>
      </c>
      <c r="D15" s="18">
        <f>'ПСГ Краснопопівське'!D7</f>
        <v>0</v>
      </c>
      <c r="E15" s="18">
        <f>'ПСГ Краснопопівське'!E7</f>
        <v>1.8599999999999999E-4</v>
      </c>
      <c r="F15" s="18">
        <v>420</v>
      </c>
      <c r="G15" s="34">
        <f t="shared" si="0"/>
        <v>339.22165899999999</v>
      </c>
    </row>
    <row r="16" spans="2:7" x14ac:dyDescent="0.25">
      <c r="B16" s="32" t="s">
        <v>12</v>
      </c>
      <c r="C16" s="18">
        <f>'ПСГ Пролетарське'!C7</f>
        <v>311.24162199999984</v>
      </c>
      <c r="D16" s="18">
        <f>'ПСГ Пролетарське'!D7</f>
        <v>0</v>
      </c>
      <c r="E16" s="18">
        <f>'ПСГ Пролетарське'!E7</f>
        <v>7.3899999999999997E-4</v>
      </c>
      <c r="F16" s="18">
        <v>1000</v>
      </c>
      <c r="G16" s="34">
        <f t="shared" si="0"/>
        <v>688.75837800000022</v>
      </c>
    </row>
    <row r="17" spans="2:7" x14ac:dyDescent="0.25">
      <c r="B17" s="32" t="s">
        <v>13</v>
      </c>
      <c r="C17" s="18">
        <f>'ПСГ Солохівське'!C7</f>
        <v>504.31151599999987</v>
      </c>
      <c r="D17" s="18">
        <f>'ПСГ Солохівське'!D7</f>
        <v>0</v>
      </c>
      <c r="E17" s="18">
        <f>'ПСГ Солохівське'!E7</f>
        <v>2.6999999999999999E-5</v>
      </c>
      <c r="F17" s="18">
        <v>1300</v>
      </c>
      <c r="G17" s="34">
        <f t="shared" si="0"/>
        <v>795.68848400000013</v>
      </c>
    </row>
    <row r="18" spans="2:7" x14ac:dyDescent="0.25">
      <c r="B18" s="32" t="s">
        <v>14</v>
      </c>
      <c r="C18" s="18">
        <f>'ПСГ Червонопартизанське'!C7</f>
        <v>825.87621799999999</v>
      </c>
      <c r="D18" s="18">
        <f>'ПСГ Червонопартизанське'!D7</f>
        <v>6.9462099999999998</v>
      </c>
      <c r="E18" s="18">
        <f>'ПСГ Червонопартизанське'!E7</f>
        <v>0</v>
      </c>
      <c r="F18" s="18">
        <v>1500</v>
      </c>
      <c r="G18" s="34">
        <f t="shared" si="0"/>
        <v>674.12378200000001</v>
      </c>
    </row>
    <row r="19" spans="2:7" x14ac:dyDescent="0.25">
      <c r="B19" s="32" t="s">
        <v>15</v>
      </c>
      <c r="C19" s="18">
        <f>'ПСГ Олишівське'!C7</f>
        <v>96.061570999999972</v>
      </c>
      <c r="D19" s="18">
        <f>'ПСГ Олишівське'!D7</f>
        <v>0</v>
      </c>
      <c r="E19" s="18">
        <f>'ПСГ Олишівське'!E7</f>
        <v>8.2999999999999998E-5</v>
      </c>
      <c r="F19" s="18">
        <v>310</v>
      </c>
      <c r="G19" s="34">
        <f t="shared" si="0"/>
        <v>213.93842900000004</v>
      </c>
    </row>
    <row r="20" spans="2:7" ht="15.75" thickBot="1" x14ac:dyDescent="0.3">
      <c r="B20" s="29" t="s">
        <v>20</v>
      </c>
      <c r="C20" s="9">
        <f>SUM(C8:C19)</f>
        <v>16137.469289999999</v>
      </c>
      <c r="D20" s="9">
        <f t="shared" ref="D20:E20" si="1">SUM(D8:D19)</f>
        <v>25.062208000000002</v>
      </c>
      <c r="E20" s="9">
        <f t="shared" si="1"/>
        <v>4.076999999999999E-3</v>
      </c>
      <c r="F20" s="33">
        <v>30950</v>
      </c>
      <c r="G20" s="35">
        <f t="shared" si="0"/>
        <v>14812.530710000001</v>
      </c>
    </row>
  </sheetData>
  <mergeCells count="1">
    <mergeCell ref="B3:G3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4"/>
  <sheetViews>
    <sheetView workbookViewId="0">
      <selection activeCell="G7" sqref="G7:G13"/>
    </sheetView>
  </sheetViews>
  <sheetFormatPr defaultRowHeight="15" x14ac:dyDescent="0.25"/>
  <cols>
    <col min="2" max="2" width="15.7109375" customWidth="1"/>
    <col min="3" max="3" width="22.7109375" customWidth="1"/>
    <col min="4" max="4" width="28.42578125" customWidth="1"/>
    <col min="5" max="5" width="20.140625" customWidth="1"/>
    <col min="6" max="6" width="15.85546875" customWidth="1"/>
    <col min="7" max="7" width="13" customWidth="1"/>
    <col min="8" max="8" width="19" customWidth="1"/>
  </cols>
  <sheetData>
    <row r="3" spans="2:7" x14ac:dyDescent="0.25">
      <c r="B3" s="37" t="s">
        <v>29</v>
      </c>
      <c r="C3" s="37"/>
      <c r="D3" s="37"/>
      <c r="E3" s="37"/>
      <c r="F3" s="37"/>
      <c r="G3" s="37"/>
    </row>
    <row r="4" spans="2:7" ht="18" thickBot="1" x14ac:dyDescent="0.3">
      <c r="B4" s="14"/>
      <c r="C4" s="14"/>
      <c r="D4" s="14"/>
      <c r="E4" s="14"/>
      <c r="F4" s="14"/>
      <c r="G4" s="19" t="s">
        <v>2</v>
      </c>
    </row>
    <row r="5" spans="2:7" ht="30" x14ac:dyDescent="0.25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x14ac:dyDescent="0.25">
      <c r="B7" s="6" t="s">
        <v>34</v>
      </c>
      <c r="C7" s="18">
        <v>311.24162199999984</v>
      </c>
      <c r="D7" s="22">
        <v>0</v>
      </c>
      <c r="E7" s="22">
        <v>7.3899999999999997E-4</v>
      </c>
      <c r="F7" s="18">
        <v>1000</v>
      </c>
      <c r="G7" s="23">
        <f>F7-C7</f>
        <v>688.75837800000022</v>
      </c>
    </row>
    <row r="8" spans="2:7" x14ac:dyDescent="0.25">
      <c r="B8" s="6" t="s">
        <v>35</v>
      </c>
      <c r="C8" s="18">
        <v>311.24236099999985</v>
      </c>
      <c r="D8" s="18">
        <v>0</v>
      </c>
      <c r="E8" s="18">
        <v>7.3200000000000001E-4</v>
      </c>
      <c r="F8" s="18">
        <v>1000</v>
      </c>
      <c r="G8" s="23">
        <f t="shared" ref="G8:G13" si="0">F8-C8</f>
        <v>688.75763900000015</v>
      </c>
    </row>
    <row r="9" spans="2:7" x14ac:dyDescent="0.25">
      <c r="B9" s="7" t="s">
        <v>36</v>
      </c>
      <c r="C9" s="18">
        <v>311.24309299999987</v>
      </c>
      <c r="D9" s="18">
        <v>0</v>
      </c>
      <c r="E9" s="18">
        <v>7.2399999999999993E-4</v>
      </c>
      <c r="F9" s="18">
        <v>1000</v>
      </c>
      <c r="G9" s="23">
        <f t="shared" si="0"/>
        <v>688.75690700000018</v>
      </c>
    </row>
    <row r="10" spans="2:7" x14ac:dyDescent="0.25">
      <c r="B10" s="7" t="s">
        <v>37</v>
      </c>
      <c r="C10" s="18">
        <v>311.24381699999986</v>
      </c>
      <c r="D10" s="18">
        <v>0</v>
      </c>
      <c r="E10" s="18">
        <v>6.7927000000000001E-2</v>
      </c>
      <c r="F10" s="18">
        <v>1000</v>
      </c>
      <c r="G10" s="23">
        <f t="shared" si="0"/>
        <v>688.75618300000019</v>
      </c>
    </row>
    <row r="11" spans="2:7" x14ac:dyDescent="0.25">
      <c r="B11" s="7" t="s">
        <v>38</v>
      </c>
      <c r="C11" s="18">
        <v>311.31174399999986</v>
      </c>
      <c r="D11" s="18">
        <v>0</v>
      </c>
      <c r="E11" s="18">
        <v>7.9700000000000007E-4</v>
      </c>
      <c r="F11" s="18">
        <v>1000</v>
      </c>
      <c r="G11" s="23">
        <f t="shared" si="0"/>
        <v>688.68825600000014</v>
      </c>
    </row>
    <row r="12" spans="2:7" x14ac:dyDescent="0.25">
      <c r="B12" s="7" t="s">
        <v>39</v>
      </c>
      <c r="C12" s="18">
        <v>311.31254099999984</v>
      </c>
      <c r="D12" s="18">
        <v>0</v>
      </c>
      <c r="E12" s="18">
        <v>6.9999999999999999E-4</v>
      </c>
      <c r="F12" s="18">
        <v>1000</v>
      </c>
      <c r="G12" s="23">
        <f t="shared" si="0"/>
        <v>688.68745900000022</v>
      </c>
    </row>
    <row r="13" spans="2:7" ht="15.75" thickBot="1" x14ac:dyDescent="0.3">
      <c r="B13" s="8" t="s">
        <v>40</v>
      </c>
      <c r="C13" s="9">
        <v>311.31324099999983</v>
      </c>
      <c r="D13" s="9">
        <v>0</v>
      </c>
      <c r="E13" s="9">
        <v>7.1400000000000001E-4</v>
      </c>
      <c r="F13" s="18">
        <v>1000</v>
      </c>
      <c r="G13" s="23">
        <f t="shared" si="0"/>
        <v>688.68675900000017</v>
      </c>
    </row>
    <row r="14" spans="2:7" x14ac:dyDescent="0.25">
      <c r="B14" s="14"/>
      <c r="C14" s="14"/>
      <c r="D14" s="14"/>
      <c r="E14" s="14"/>
      <c r="F14" s="14"/>
      <c r="G14" s="14"/>
    </row>
  </sheetData>
  <mergeCells count="1">
    <mergeCell ref="B3:G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13"/>
  <sheetViews>
    <sheetView workbookViewId="0">
      <selection activeCell="G7" sqref="G7:G13"/>
    </sheetView>
  </sheetViews>
  <sheetFormatPr defaultRowHeight="15" x14ac:dyDescent="0.25"/>
  <cols>
    <col min="2" max="2" width="14.5703125" customWidth="1"/>
    <col min="3" max="3" width="22.7109375" customWidth="1"/>
    <col min="4" max="4" width="29.42578125" customWidth="1"/>
    <col min="5" max="5" width="16" customWidth="1"/>
    <col min="6" max="6" width="15.5703125" customWidth="1"/>
    <col min="7" max="7" width="12.7109375" customWidth="1"/>
  </cols>
  <sheetData>
    <row r="3" spans="2:9" x14ac:dyDescent="0.25">
      <c r="B3" s="37" t="s">
        <v>30</v>
      </c>
      <c r="C3" s="37"/>
      <c r="D3" s="37"/>
      <c r="E3" s="37"/>
      <c r="F3" s="37"/>
      <c r="G3" s="37"/>
      <c r="H3" s="10"/>
      <c r="I3" s="10"/>
    </row>
    <row r="4" spans="2:9" ht="18" thickBot="1" x14ac:dyDescent="0.3">
      <c r="B4" s="14"/>
      <c r="C4" s="14"/>
      <c r="D4" s="14"/>
      <c r="E4" s="14"/>
      <c r="F4" s="14"/>
      <c r="G4" s="19" t="s">
        <v>2</v>
      </c>
    </row>
    <row r="5" spans="2:9" ht="30" x14ac:dyDescent="0.25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9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9" s="14" customFormat="1" x14ac:dyDescent="0.25">
      <c r="B7" s="6" t="s">
        <v>34</v>
      </c>
      <c r="C7" s="18">
        <v>504.31151599999987</v>
      </c>
      <c r="D7" s="22">
        <v>0</v>
      </c>
      <c r="E7" s="22">
        <v>2.6999999999999999E-5</v>
      </c>
      <c r="F7" s="18">
        <v>1300</v>
      </c>
      <c r="G7" s="23">
        <f>F7-C7</f>
        <v>795.68848400000013</v>
      </c>
    </row>
    <row r="8" spans="2:9" x14ac:dyDescent="0.25">
      <c r="B8" s="6" t="s">
        <v>35</v>
      </c>
      <c r="C8" s="18">
        <v>504.31154299999992</v>
      </c>
      <c r="D8" s="18">
        <v>0</v>
      </c>
      <c r="E8" s="18">
        <v>2.6999999999999999E-5</v>
      </c>
      <c r="F8" s="18">
        <v>1300</v>
      </c>
      <c r="G8" s="23">
        <f t="shared" ref="G8:G13" si="0">F8-C8</f>
        <v>795.68845700000008</v>
      </c>
    </row>
    <row r="9" spans="2:9" x14ac:dyDescent="0.25">
      <c r="B9" s="7" t="s">
        <v>36</v>
      </c>
      <c r="C9" s="18">
        <v>504.3115699999999</v>
      </c>
      <c r="D9" s="18">
        <v>0</v>
      </c>
      <c r="E9" s="18">
        <v>3.5999999999999994E-5</v>
      </c>
      <c r="F9" s="18">
        <v>1300</v>
      </c>
      <c r="G9" s="23">
        <f t="shared" si="0"/>
        <v>795.68843000000015</v>
      </c>
    </row>
    <row r="10" spans="2:9" x14ac:dyDescent="0.25">
      <c r="B10" s="7" t="s">
        <v>37</v>
      </c>
      <c r="C10" s="18">
        <v>504.31160599999987</v>
      </c>
      <c r="D10" s="18">
        <v>0</v>
      </c>
      <c r="E10" s="18">
        <v>3.5999999999999994E-5</v>
      </c>
      <c r="F10" s="18">
        <v>1300</v>
      </c>
      <c r="G10" s="23">
        <f t="shared" si="0"/>
        <v>795.68839400000013</v>
      </c>
    </row>
    <row r="11" spans="2:9" x14ac:dyDescent="0.25">
      <c r="B11" s="7" t="s">
        <v>38</v>
      </c>
      <c r="C11" s="18">
        <v>504.31164199999989</v>
      </c>
      <c r="D11" s="18">
        <v>0</v>
      </c>
      <c r="E11" s="18">
        <v>5.5999999999999999E-5</v>
      </c>
      <c r="F11" s="18">
        <v>1300</v>
      </c>
      <c r="G11" s="23">
        <f t="shared" si="0"/>
        <v>795.68835800000011</v>
      </c>
    </row>
    <row r="12" spans="2:9" x14ac:dyDescent="0.25">
      <c r="B12" s="7" t="s">
        <v>39</v>
      </c>
      <c r="C12" s="18">
        <v>504.31169799999986</v>
      </c>
      <c r="D12" s="18">
        <v>0</v>
      </c>
      <c r="E12" s="18">
        <v>4.2000000000000004E-5</v>
      </c>
      <c r="F12" s="18">
        <v>1300</v>
      </c>
      <c r="G12" s="23">
        <f t="shared" si="0"/>
        <v>795.68830200000014</v>
      </c>
    </row>
    <row r="13" spans="2:9" ht="15.75" thickBot="1" x14ac:dyDescent="0.3">
      <c r="B13" s="8" t="s">
        <v>40</v>
      </c>
      <c r="C13" s="9">
        <v>504.31173999999987</v>
      </c>
      <c r="D13" s="9">
        <v>0</v>
      </c>
      <c r="E13" s="9">
        <v>2.6999999999999999E-5</v>
      </c>
      <c r="F13" s="18">
        <v>1300</v>
      </c>
      <c r="G13" s="23">
        <f t="shared" si="0"/>
        <v>795.68826000000013</v>
      </c>
    </row>
  </sheetData>
  <mergeCells count="1">
    <mergeCell ref="B3:G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workbookViewId="0">
      <selection activeCell="B5" sqref="B5:G5"/>
    </sheetView>
  </sheetViews>
  <sheetFormatPr defaultRowHeight="15" x14ac:dyDescent="0.25"/>
  <cols>
    <col min="2" max="2" width="14.7109375" customWidth="1"/>
    <col min="3" max="3" width="13.85546875" customWidth="1"/>
    <col min="4" max="4" width="14.85546875" customWidth="1"/>
    <col min="5" max="5" width="16.5703125" customWidth="1"/>
    <col min="6" max="6" width="18.5703125" customWidth="1"/>
    <col min="7" max="7" width="15.85546875" customWidth="1"/>
  </cols>
  <sheetData>
    <row r="3" spans="2:7" x14ac:dyDescent="0.25">
      <c r="B3" s="37" t="s">
        <v>31</v>
      </c>
      <c r="C3" s="37"/>
      <c r="D3" s="37"/>
      <c r="E3" s="37"/>
      <c r="F3" s="37"/>
      <c r="G3" s="37"/>
    </row>
    <row r="4" spans="2:7" ht="18" thickBot="1" x14ac:dyDescent="0.3">
      <c r="B4" s="14"/>
      <c r="C4" s="14"/>
      <c r="D4" s="14"/>
      <c r="E4" s="14"/>
      <c r="F4" s="14"/>
      <c r="G4" s="19" t="s">
        <v>2</v>
      </c>
    </row>
    <row r="5" spans="2:7" ht="30" x14ac:dyDescent="0.25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x14ac:dyDescent="0.25">
      <c r="B7" s="6" t="s">
        <v>34</v>
      </c>
      <c r="C7" s="18">
        <v>825.87621799999999</v>
      </c>
      <c r="D7" s="22">
        <v>6.9462099999999998</v>
      </c>
      <c r="E7" s="22">
        <v>0</v>
      </c>
      <c r="F7" s="18">
        <v>1500</v>
      </c>
      <c r="G7" s="23">
        <f>F7-C7</f>
        <v>674.12378200000001</v>
      </c>
    </row>
    <row r="8" spans="2:7" x14ac:dyDescent="0.25">
      <c r="B8" s="6" t="s">
        <v>35</v>
      </c>
      <c r="C8" s="18">
        <v>818.93000799999993</v>
      </c>
      <c r="D8" s="18">
        <v>6.156879</v>
      </c>
      <c r="E8" s="18">
        <v>0</v>
      </c>
      <c r="F8" s="18">
        <v>1500</v>
      </c>
      <c r="G8" s="23">
        <f t="shared" ref="G8:G13" si="0">F8-C8</f>
        <v>681.06999200000007</v>
      </c>
    </row>
    <row r="9" spans="2:7" x14ac:dyDescent="0.25">
      <c r="B9" s="7" t="s">
        <v>36</v>
      </c>
      <c r="C9" s="18">
        <v>812.77312899999993</v>
      </c>
      <c r="D9" s="18">
        <v>6.3858410000000001</v>
      </c>
      <c r="E9" s="18">
        <v>0</v>
      </c>
      <c r="F9" s="18">
        <v>1500</v>
      </c>
      <c r="G9" s="23">
        <f t="shared" si="0"/>
        <v>687.22687100000007</v>
      </c>
    </row>
    <row r="10" spans="2:7" x14ac:dyDescent="0.25">
      <c r="B10" s="7" t="s">
        <v>37</v>
      </c>
      <c r="C10" s="18">
        <v>806.3872879999999</v>
      </c>
      <c r="D10" s="18">
        <v>5.9998610000000001</v>
      </c>
      <c r="E10" s="18">
        <v>0</v>
      </c>
      <c r="F10" s="18">
        <v>1500</v>
      </c>
      <c r="G10" s="23">
        <f t="shared" si="0"/>
        <v>693.6127120000001</v>
      </c>
    </row>
    <row r="11" spans="2:7" x14ac:dyDescent="0.25">
      <c r="B11" s="7" t="s">
        <v>38</v>
      </c>
      <c r="C11" s="18">
        <v>800.387427</v>
      </c>
      <c r="D11" s="18">
        <v>6.1768239999999999</v>
      </c>
      <c r="E11" s="18">
        <v>0</v>
      </c>
      <c r="F11" s="18">
        <v>1500</v>
      </c>
      <c r="G11" s="23">
        <f t="shared" si="0"/>
        <v>699.612573</v>
      </c>
    </row>
    <row r="12" spans="2:7" x14ac:dyDescent="0.25">
      <c r="B12" s="7" t="s">
        <v>39</v>
      </c>
      <c r="C12" s="18">
        <v>794.21060299999999</v>
      </c>
      <c r="D12" s="18">
        <v>6.3207569999999995</v>
      </c>
      <c r="E12" s="18">
        <v>0</v>
      </c>
      <c r="F12" s="18">
        <v>1500</v>
      </c>
      <c r="G12" s="23">
        <f t="shared" si="0"/>
        <v>705.78939700000001</v>
      </c>
    </row>
    <row r="13" spans="2:7" ht="15.75" thickBot="1" x14ac:dyDescent="0.3">
      <c r="B13" s="8" t="s">
        <v>40</v>
      </c>
      <c r="C13" s="9">
        <v>787.88984599999992</v>
      </c>
      <c r="D13" s="9">
        <v>6.4056419999999994</v>
      </c>
      <c r="E13" s="9">
        <v>0</v>
      </c>
      <c r="F13" s="18">
        <v>1500</v>
      </c>
      <c r="G13" s="23">
        <f t="shared" si="0"/>
        <v>712.11015400000008</v>
      </c>
    </row>
  </sheetData>
  <mergeCells count="1">
    <mergeCell ref="B3:G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workbookViewId="0">
      <selection activeCell="F29" sqref="F29"/>
    </sheetView>
  </sheetViews>
  <sheetFormatPr defaultRowHeight="15" x14ac:dyDescent="0.25"/>
  <cols>
    <col min="2" max="2" width="19.28515625" customWidth="1"/>
    <col min="3" max="3" width="20.140625" customWidth="1"/>
    <col min="4" max="4" width="17.7109375" customWidth="1"/>
    <col min="5" max="5" width="17.5703125" customWidth="1"/>
    <col min="6" max="6" width="18.42578125" customWidth="1"/>
    <col min="7" max="7" width="14.85546875" customWidth="1"/>
  </cols>
  <sheetData>
    <row r="3" spans="2:7" x14ac:dyDescent="0.25">
      <c r="B3" s="37" t="s">
        <v>32</v>
      </c>
      <c r="C3" s="37"/>
      <c r="D3" s="37"/>
      <c r="E3" s="37"/>
      <c r="F3" s="37"/>
      <c r="G3" s="37"/>
    </row>
    <row r="4" spans="2:7" ht="18" thickBot="1" x14ac:dyDescent="0.3">
      <c r="B4" s="14"/>
      <c r="C4" s="14"/>
      <c r="D4" s="14"/>
      <c r="E4" s="14"/>
      <c r="F4" s="14"/>
      <c r="G4" s="19" t="s">
        <v>2</v>
      </c>
    </row>
    <row r="5" spans="2:7" ht="30" x14ac:dyDescent="0.25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x14ac:dyDescent="0.25">
      <c r="B7" s="6" t="s">
        <v>34</v>
      </c>
      <c r="C7" s="18">
        <v>96.061570999999972</v>
      </c>
      <c r="D7" s="22">
        <v>0</v>
      </c>
      <c r="E7" s="22">
        <v>8.2999999999999998E-5</v>
      </c>
      <c r="F7" s="18">
        <v>310</v>
      </c>
      <c r="G7" s="23">
        <f>F7-C7</f>
        <v>213.93842900000004</v>
      </c>
    </row>
    <row r="8" spans="2:7" x14ac:dyDescent="0.25">
      <c r="B8" s="6" t="s">
        <v>35</v>
      </c>
      <c r="C8" s="18">
        <v>96.061653999999962</v>
      </c>
      <c r="D8" s="18">
        <v>0</v>
      </c>
      <c r="E8" s="18">
        <v>8.2999999999999998E-5</v>
      </c>
      <c r="F8" s="18">
        <v>310</v>
      </c>
      <c r="G8" s="23">
        <f t="shared" ref="G8:G13" si="0">F8-C8</f>
        <v>213.93834600000002</v>
      </c>
    </row>
    <row r="9" spans="2:7" x14ac:dyDescent="0.25">
      <c r="B9" s="7" t="s">
        <v>36</v>
      </c>
      <c r="C9" s="18">
        <v>96.061736999999965</v>
      </c>
      <c r="D9" s="18">
        <v>0</v>
      </c>
      <c r="E9" s="18">
        <v>8.2999999999999998E-5</v>
      </c>
      <c r="F9" s="18">
        <v>310</v>
      </c>
      <c r="G9" s="23">
        <f t="shared" si="0"/>
        <v>213.93826300000003</v>
      </c>
    </row>
    <row r="10" spans="2:7" x14ac:dyDescent="0.25">
      <c r="B10" s="7" t="s">
        <v>37</v>
      </c>
      <c r="C10" s="18">
        <v>96.061819999999969</v>
      </c>
      <c r="D10" s="18">
        <v>0</v>
      </c>
      <c r="E10" s="18">
        <v>8.2999999999999998E-5</v>
      </c>
      <c r="F10" s="18">
        <v>310</v>
      </c>
      <c r="G10" s="23">
        <f t="shared" si="0"/>
        <v>213.93818000000005</v>
      </c>
    </row>
    <row r="11" spans="2:7" x14ac:dyDescent="0.25">
      <c r="B11" s="7" t="s">
        <v>38</v>
      </c>
      <c r="C11" s="18">
        <v>96.061902999999973</v>
      </c>
      <c r="D11" s="18">
        <v>0</v>
      </c>
      <c r="E11" s="18">
        <v>8.2999999999999998E-5</v>
      </c>
      <c r="F11" s="18">
        <v>310</v>
      </c>
      <c r="G11" s="23">
        <f t="shared" si="0"/>
        <v>213.93809700000003</v>
      </c>
    </row>
    <row r="12" spans="2:7" x14ac:dyDescent="0.25">
      <c r="B12" s="7" t="s">
        <v>39</v>
      </c>
      <c r="C12" s="18">
        <v>96.061985999999962</v>
      </c>
      <c r="D12" s="18">
        <v>0</v>
      </c>
      <c r="E12" s="18">
        <v>8.2999999999999998E-5</v>
      </c>
      <c r="F12" s="18">
        <v>310</v>
      </c>
      <c r="G12" s="23">
        <f t="shared" si="0"/>
        <v>213.93801400000004</v>
      </c>
    </row>
    <row r="13" spans="2:7" ht="15.75" thickBot="1" x14ac:dyDescent="0.3">
      <c r="B13" s="8" t="s">
        <v>40</v>
      </c>
      <c r="C13" s="9">
        <v>96.062068999999966</v>
      </c>
      <c r="D13" s="9">
        <v>0</v>
      </c>
      <c r="E13" s="9">
        <v>8.2999999999999998E-5</v>
      </c>
      <c r="F13" s="18">
        <v>310</v>
      </c>
      <c r="G13" s="23">
        <f t="shared" si="0"/>
        <v>213.93793100000005</v>
      </c>
    </row>
  </sheetData>
  <mergeCells count="1">
    <mergeCell ref="B3:G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3"/>
  <sheetViews>
    <sheetView tabSelected="1" workbookViewId="0">
      <selection activeCell="G7" sqref="G7:G13"/>
    </sheetView>
  </sheetViews>
  <sheetFormatPr defaultRowHeight="15" x14ac:dyDescent="0.25"/>
  <cols>
    <col min="2" max="2" width="13.7109375" customWidth="1"/>
    <col min="3" max="3" width="21.140625" customWidth="1"/>
    <col min="4" max="4" width="27.42578125" customWidth="1"/>
    <col min="5" max="5" width="20.140625" customWidth="1"/>
    <col min="6" max="6" width="17.5703125" style="14" customWidth="1"/>
    <col min="7" max="7" width="15.140625" customWidth="1"/>
    <col min="8" max="8" width="15.28515625" customWidth="1"/>
  </cols>
  <sheetData>
    <row r="3" spans="1:8" x14ac:dyDescent="0.25">
      <c r="B3" s="37" t="s">
        <v>24</v>
      </c>
      <c r="C3" s="37"/>
      <c r="D3" s="37"/>
      <c r="E3" s="37"/>
      <c r="F3" s="37"/>
      <c r="G3" s="37"/>
      <c r="H3" s="13"/>
    </row>
    <row r="4" spans="1:8" ht="18" thickBot="1" x14ac:dyDescent="0.3">
      <c r="A4" s="1"/>
      <c r="B4" s="11"/>
      <c r="C4" s="11"/>
      <c r="D4" s="11"/>
      <c r="E4" s="11"/>
      <c r="G4" s="19" t="s">
        <v>2</v>
      </c>
      <c r="H4" s="11"/>
    </row>
    <row r="5" spans="1:8" ht="30" x14ac:dyDescent="0.25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  <c r="H5" s="11"/>
    </row>
    <row r="6" spans="1:8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11"/>
    </row>
    <row r="7" spans="1:8" s="14" customFormat="1" x14ac:dyDescent="0.25">
      <c r="B7" s="6" t="s">
        <v>34</v>
      </c>
      <c r="C7" s="18">
        <v>9516.5331249999999</v>
      </c>
      <c r="D7" s="22">
        <v>16.734272000000001</v>
      </c>
      <c r="E7" s="22">
        <v>0</v>
      </c>
      <c r="F7" s="26">
        <f>Всі_ПСГ!$F$8</f>
        <v>17050</v>
      </c>
      <c r="G7" s="23">
        <f>F7-C7</f>
        <v>7533.4668750000001</v>
      </c>
    </row>
    <row r="8" spans="1:8" x14ac:dyDescent="0.25">
      <c r="B8" s="6" t="s">
        <v>35</v>
      </c>
      <c r="C8" s="18">
        <v>9499.7988530000002</v>
      </c>
      <c r="D8" s="18">
        <v>23.759100999999998</v>
      </c>
      <c r="E8" s="18">
        <v>0</v>
      </c>
      <c r="F8" s="26">
        <f>Всі_ПСГ!$F$8</f>
        <v>17050</v>
      </c>
      <c r="G8" s="23">
        <f t="shared" ref="G8:G12" si="0">F8-C8</f>
        <v>7550.2011469999998</v>
      </c>
      <c r="H8" s="11"/>
    </row>
    <row r="9" spans="1:8" x14ac:dyDescent="0.25">
      <c r="B9" s="7" t="s">
        <v>36</v>
      </c>
      <c r="C9" s="18">
        <v>9476.0397520000006</v>
      </c>
      <c r="D9" s="18">
        <v>19.321068999999998</v>
      </c>
      <c r="E9" s="18">
        <v>0</v>
      </c>
      <c r="F9" s="26">
        <f>Всі_ПСГ!$F$8</f>
        <v>17050</v>
      </c>
      <c r="G9" s="23">
        <f t="shared" si="0"/>
        <v>7573.9602479999994</v>
      </c>
      <c r="H9" s="11"/>
    </row>
    <row r="10" spans="1:8" x14ac:dyDescent="0.25">
      <c r="B10" s="7" t="s">
        <v>37</v>
      </c>
      <c r="C10" s="18">
        <v>9456.718683000001</v>
      </c>
      <c r="D10" s="18">
        <v>16.921731999999999</v>
      </c>
      <c r="E10" s="18">
        <v>0</v>
      </c>
      <c r="F10" s="26">
        <f>Всі_ПСГ!$F$8</f>
        <v>17050</v>
      </c>
      <c r="G10" s="23">
        <f t="shared" si="0"/>
        <v>7593.281316999999</v>
      </c>
      <c r="H10" s="11"/>
    </row>
    <row r="11" spans="1:8" x14ac:dyDescent="0.25">
      <c r="B11" s="7" t="s">
        <v>38</v>
      </c>
      <c r="C11" s="18">
        <v>9439.7969510000003</v>
      </c>
      <c r="D11" s="18">
        <v>19.507100999999999</v>
      </c>
      <c r="E11" s="18">
        <v>0</v>
      </c>
      <c r="F11" s="26">
        <f>Всі_ПСГ!$F$8</f>
        <v>17050</v>
      </c>
      <c r="G11" s="23">
        <f t="shared" si="0"/>
        <v>7610.2030489999997</v>
      </c>
      <c r="H11" s="11"/>
    </row>
    <row r="12" spans="1:8" x14ac:dyDescent="0.25">
      <c r="B12" s="7" t="s">
        <v>39</v>
      </c>
      <c r="C12" s="18">
        <v>9420.289850000001</v>
      </c>
      <c r="D12" s="18">
        <v>29.474644000000001</v>
      </c>
      <c r="E12" s="18">
        <v>0</v>
      </c>
      <c r="F12" s="26">
        <f>Всі_ПСГ!$F$8</f>
        <v>17050</v>
      </c>
      <c r="G12" s="23">
        <f t="shared" si="0"/>
        <v>7629.710149999999</v>
      </c>
      <c r="H12" s="11"/>
    </row>
    <row r="13" spans="1:8" ht="15.75" thickBot="1" x14ac:dyDescent="0.3">
      <c r="B13" s="8" t="s">
        <v>40</v>
      </c>
      <c r="C13" s="9">
        <v>9390.8152060000011</v>
      </c>
      <c r="D13" s="9">
        <v>26.335115000000002</v>
      </c>
      <c r="E13" s="9">
        <v>0</v>
      </c>
      <c r="F13" s="26">
        <f>Всі_ПСГ!$F$8</f>
        <v>17050</v>
      </c>
      <c r="G13" s="23">
        <f>F13-C13</f>
        <v>7659.1847939999989</v>
      </c>
      <c r="H13" s="11"/>
    </row>
  </sheetData>
  <mergeCells count="1">
    <mergeCell ref="B3:G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workbookViewId="0">
      <selection activeCell="G7" sqref="G7:G13"/>
    </sheetView>
  </sheetViews>
  <sheetFormatPr defaultRowHeight="15" x14ac:dyDescent="0.25"/>
  <cols>
    <col min="2" max="2" width="15.140625" customWidth="1"/>
    <col min="3" max="3" width="22" customWidth="1"/>
    <col min="4" max="4" width="28.85546875" customWidth="1"/>
    <col min="5" max="5" width="18.28515625" customWidth="1"/>
    <col min="6" max="6" width="13.140625" customWidth="1"/>
    <col min="7" max="7" width="15.140625" customWidth="1"/>
  </cols>
  <sheetData>
    <row r="3" spans="2:7" x14ac:dyDescent="0.25">
      <c r="B3" s="37" t="s">
        <v>23</v>
      </c>
      <c r="C3" s="37"/>
      <c r="D3" s="37"/>
      <c r="E3" s="37"/>
      <c r="F3" s="37"/>
      <c r="G3" s="37"/>
    </row>
    <row r="4" spans="2:7" ht="18" thickBot="1" x14ac:dyDescent="0.3">
      <c r="B4" s="14"/>
      <c r="C4" s="14"/>
      <c r="D4" s="14"/>
      <c r="E4" s="14"/>
      <c r="F4" s="14"/>
      <c r="G4" s="19" t="s">
        <v>2</v>
      </c>
    </row>
    <row r="5" spans="2:7" ht="30" x14ac:dyDescent="0.25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x14ac:dyDescent="0.25">
      <c r="B7" s="6" t="s">
        <v>34</v>
      </c>
      <c r="C7" s="18">
        <v>364.32853299999999</v>
      </c>
      <c r="D7" s="22">
        <v>0</v>
      </c>
      <c r="E7" s="22">
        <v>2.2409999999999999E-3</v>
      </c>
      <c r="F7" s="17">
        <v>1900</v>
      </c>
      <c r="G7" s="23">
        <f>F7-C7</f>
        <v>1535.6714670000001</v>
      </c>
    </row>
    <row r="8" spans="2:7" x14ac:dyDescent="0.25">
      <c r="B8" s="6" t="s">
        <v>35</v>
      </c>
      <c r="C8" s="18">
        <v>364.33077400000002</v>
      </c>
      <c r="D8" s="18">
        <v>0</v>
      </c>
      <c r="E8" s="18">
        <v>2.9449999999999997E-3</v>
      </c>
      <c r="F8" s="17">
        <v>1900</v>
      </c>
      <c r="G8" s="23">
        <f t="shared" ref="G8:G13" si="0">F8-C8</f>
        <v>1535.669226</v>
      </c>
    </row>
    <row r="9" spans="2:7" x14ac:dyDescent="0.25">
      <c r="B9" s="7" t="s">
        <v>36</v>
      </c>
      <c r="C9" s="18">
        <v>364.33371899999997</v>
      </c>
      <c r="D9" s="18">
        <v>0</v>
      </c>
      <c r="E9" s="18">
        <v>1.8569999999999999E-3</v>
      </c>
      <c r="F9" s="17">
        <v>1900</v>
      </c>
      <c r="G9" s="23">
        <f t="shared" si="0"/>
        <v>1535.666281</v>
      </c>
    </row>
    <row r="10" spans="2:7" x14ac:dyDescent="0.25">
      <c r="B10" s="7" t="s">
        <v>37</v>
      </c>
      <c r="C10" s="18">
        <v>364.335576</v>
      </c>
      <c r="D10" s="18">
        <v>0</v>
      </c>
      <c r="E10" s="18">
        <v>2.0929999999999998E-3</v>
      </c>
      <c r="F10" s="17">
        <v>1900</v>
      </c>
      <c r="G10" s="23">
        <f t="shared" si="0"/>
        <v>1535.6644240000001</v>
      </c>
    </row>
    <row r="11" spans="2:7" x14ac:dyDescent="0.25">
      <c r="B11" s="7" t="s">
        <v>38</v>
      </c>
      <c r="C11" s="18">
        <v>364.33766900000001</v>
      </c>
      <c r="D11" s="18">
        <v>0</v>
      </c>
      <c r="E11" s="18">
        <v>2.1090000000000002E-3</v>
      </c>
      <c r="F11" s="17">
        <v>1900</v>
      </c>
      <c r="G11" s="23">
        <f t="shared" si="0"/>
        <v>1535.662331</v>
      </c>
    </row>
    <row r="12" spans="2:7" x14ac:dyDescent="0.25">
      <c r="B12" s="7" t="s">
        <v>39</v>
      </c>
      <c r="C12" s="18">
        <v>364.33977800000002</v>
      </c>
      <c r="D12" s="18">
        <v>0</v>
      </c>
      <c r="E12" s="18">
        <v>1.771E-3</v>
      </c>
      <c r="F12" s="17">
        <v>1900</v>
      </c>
      <c r="G12" s="23">
        <f t="shared" si="0"/>
        <v>1535.660222</v>
      </c>
    </row>
    <row r="13" spans="2:7" ht="15.75" thickBot="1" x14ac:dyDescent="0.3">
      <c r="B13" s="8" t="s">
        <v>40</v>
      </c>
      <c r="C13" s="9">
        <v>364.34154899999999</v>
      </c>
      <c r="D13" s="9">
        <v>0</v>
      </c>
      <c r="E13" s="9">
        <v>1.737E-3</v>
      </c>
      <c r="F13" s="17">
        <v>1900</v>
      </c>
      <c r="G13" s="23">
        <f t="shared" si="0"/>
        <v>1535.658451</v>
      </c>
    </row>
  </sheetData>
  <mergeCells count="1">
    <mergeCell ref="B3:G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6"/>
  <sheetViews>
    <sheetView workbookViewId="0">
      <selection activeCell="G7" sqref="G7:G13"/>
    </sheetView>
  </sheetViews>
  <sheetFormatPr defaultRowHeight="15" x14ac:dyDescent="0.25"/>
  <cols>
    <col min="2" max="2" width="16.5703125" customWidth="1"/>
    <col min="3" max="3" width="23.5703125" customWidth="1"/>
    <col min="4" max="4" width="25.5703125" customWidth="1"/>
    <col min="5" max="5" width="18.5703125" customWidth="1"/>
    <col min="6" max="6" width="16.5703125" customWidth="1"/>
    <col min="7" max="7" width="15.5703125" customWidth="1"/>
  </cols>
  <sheetData>
    <row r="2" spans="2:7" x14ac:dyDescent="0.25">
      <c r="B2" s="27"/>
      <c r="C2" s="27"/>
      <c r="D2" s="27"/>
      <c r="E2" s="27"/>
      <c r="F2" s="27"/>
    </row>
    <row r="3" spans="2:7" x14ac:dyDescent="0.25">
      <c r="B3" s="37" t="s">
        <v>22</v>
      </c>
      <c r="C3" s="37"/>
      <c r="D3" s="37"/>
      <c r="E3" s="37"/>
      <c r="F3" s="37"/>
      <c r="G3" s="37"/>
    </row>
    <row r="4" spans="2:7" ht="18" thickBot="1" x14ac:dyDescent="0.3">
      <c r="B4" s="14"/>
      <c r="C4" s="14"/>
      <c r="D4" s="14"/>
      <c r="E4" s="14"/>
      <c r="F4" s="14"/>
      <c r="G4" s="19" t="s">
        <v>2</v>
      </c>
    </row>
    <row r="5" spans="2:7" ht="30" x14ac:dyDescent="0.25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x14ac:dyDescent="0.25">
      <c r="B7" s="6" t="s">
        <v>34</v>
      </c>
      <c r="C7" s="18">
        <v>539.02706499999988</v>
      </c>
      <c r="D7" s="22">
        <v>1.381726</v>
      </c>
      <c r="E7" s="22">
        <v>0</v>
      </c>
      <c r="F7" s="18">
        <v>1920</v>
      </c>
      <c r="G7" s="23">
        <f>F7-C7</f>
        <v>1380.9729350000002</v>
      </c>
    </row>
    <row r="8" spans="2:7" x14ac:dyDescent="0.25">
      <c r="B8" s="6" t="s">
        <v>35</v>
      </c>
      <c r="C8" s="18">
        <v>537.64533899999981</v>
      </c>
      <c r="D8" s="18">
        <v>1.436032</v>
      </c>
      <c r="E8" s="18">
        <v>0</v>
      </c>
      <c r="F8" s="18">
        <v>1920</v>
      </c>
      <c r="G8" s="23">
        <f t="shared" ref="G8:G13" si="0">F8-C8</f>
        <v>1382.3546610000003</v>
      </c>
    </row>
    <row r="9" spans="2:7" x14ac:dyDescent="0.25">
      <c r="B9" s="7" t="s">
        <v>36</v>
      </c>
      <c r="C9" s="18">
        <v>536.20930699999985</v>
      </c>
      <c r="D9" s="18">
        <v>1.2620070000000001</v>
      </c>
      <c r="E9" s="18">
        <v>0</v>
      </c>
      <c r="F9" s="18">
        <v>1920</v>
      </c>
      <c r="G9" s="23">
        <f t="shared" si="0"/>
        <v>1383.7906930000001</v>
      </c>
    </row>
    <row r="10" spans="2:7" x14ac:dyDescent="0.25">
      <c r="B10" s="7" t="s">
        <v>37</v>
      </c>
      <c r="C10" s="18">
        <v>534.94729999999981</v>
      </c>
      <c r="D10" s="18">
        <v>1.21732</v>
      </c>
      <c r="E10" s="18">
        <v>0</v>
      </c>
      <c r="F10" s="18">
        <v>1920</v>
      </c>
      <c r="G10" s="23">
        <f t="shared" si="0"/>
        <v>1385.0527000000002</v>
      </c>
    </row>
    <row r="11" spans="2:7" x14ac:dyDescent="0.25">
      <c r="B11" s="7" t="s">
        <v>38</v>
      </c>
      <c r="C11" s="18">
        <v>533.72997999999984</v>
      </c>
      <c r="D11" s="18">
        <v>1.7987409999999999</v>
      </c>
      <c r="E11" s="18">
        <v>0</v>
      </c>
      <c r="F11" s="18">
        <v>1920</v>
      </c>
      <c r="G11" s="23">
        <f t="shared" si="0"/>
        <v>1386.2700200000002</v>
      </c>
    </row>
    <row r="12" spans="2:7" x14ac:dyDescent="0.25">
      <c r="B12" s="7" t="s">
        <v>39</v>
      </c>
      <c r="C12" s="18">
        <v>531.93123899999989</v>
      </c>
      <c r="D12" s="18">
        <v>2.552381</v>
      </c>
      <c r="E12" s="18">
        <v>0</v>
      </c>
      <c r="F12" s="18">
        <v>1920</v>
      </c>
      <c r="G12" s="23">
        <f t="shared" si="0"/>
        <v>1388.068761</v>
      </c>
    </row>
    <row r="13" spans="2:7" ht="15.75" thickBot="1" x14ac:dyDescent="0.3">
      <c r="B13" s="8" t="s">
        <v>40</v>
      </c>
      <c r="C13" s="9">
        <v>529.37885799999981</v>
      </c>
      <c r="D13" s="9">
        <v>2.713708</v>
      </c>
      <c r="E13" s="9">
        <v>0</v>
      </c>
      <c r="F13" s="18">
        <v>1920</v>
      </c>
      <c r="G13" s="23">
        <f t="shared" si="0"/>
        <v>1390.6211420000002</v>
      </c>
    </row>
    <row r="14" spans="2:7" x14ac:dyDescent="0.25">
      <c r="B14" s="27"/>
      <c r="C14" s="27"/>
      <c r="D14" s="27"/>
      <c r="E14" s="27"/>
      <c r="F14" s="27"/>
    </row>
    <row r="15" spans="2:7" x14ac:dyDescent="0.25">
      <c r="B15" s="27"/>
      <c r="C15" s="27"/>
      <c r="D15" s="27"/>
      <c r="E15" s="27"/>
      <c r="F15" s="27"/>
    </row>
    <row r="16" spans="2:7" x14ac:dyDescent="0.25">
      <c r="B16" s="27"/>
      <c r="C16" s="27"/>
      <c r="D16" s="27"/>
      <c r="E16" s="27"/>
      <c r="F16" s="27"/>
    </row>
  </sheetData>
  <mergeCells count="1">
    <mergeCell ref="B3:G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workbookViewId="0">
      <selection activeCell="G7" sqref="G7:G13"/>
    </sheetView>
  </sheetViews>
  <sheetFormatPr defaultRowHeight="15" x14ac:dyDescent="0.25"/>
  <cols>
    <col min="2" max="2" width="16.85546875" customWidth="1"/>
    <col min="3" max="3" width="16.140625" customWidth="1"/>
    <col min="4" max="4" width="16.85546875" customWidth="1"/>
    <col min="5" max="5" width="15.28515625" customWidth="1"/>
    <col min="6" max="6" width="16.5703125" customWidth="1"/>
    <col min="7" max="7" width="16.140625" customWidth="1"/>
  </cols>
  <sheetData>
    <row r="3" spans="2:7" x14ac:dyDescent="0.25">
      <c r="B3" s="37" t="s">
        <v>21</v>
      </c>
      <c r="C3" s="37"/>
      <c r="D3" s="37"/>
      <c r="E3" s="37"/>
      <c r="F3" s="37"/>
      <c r="G3" s="37"/>
    </row>
    <row r="4" spans="2:7" ht="18" thickBot="1" x14ac:dyDescent="0.3">
      <c r="B4" s="14"/>
      <c r="C4" s="14"/>
      <c r="D4" s="14"/>
      <c r="E4" s="14"/>
      <c r="F4" s="14"/>
      <c r="G4" s="19" t="s">
        <v>2</v>
      </c>
    </row>
    <row r="5" spans="2:7" ht="30" x14ac:dyDescent="0.25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x14ac:dyDescent="0.25">
      <c r="B7" s="6" t="s">
        <v>34</v>
      </c>
      <c r="C7" s="18">
        <v>1863.0609159999999</v>
      </c>
      <c r="D7" s="22">
        <v>0</v>
      </c>
      <c r="E7" s="22">
        <v>6.6500000000000001E-4</v>
      </c>
      <c r="F7" s="18">
        <v>2150</v>
      </c>
      <c r="G7" s="23">
        <f>F7-C7</f>
        <v>286.93908400000009</v>
      </c>
    </row>
    <row r="8" spans="2:7" x14ac:dyDescent="0.25">
      <c r="B8" s="6" t="s">
        <v>35</v>
      </c>
      <c r="C8" s="18">
        <v>1863.0615809999999</v>
      </c>
      <c r="D8" s="18">
        <v>0</v>
      </c>
      <c r="E8" s="18">
        <v>6.6500000000000001E-4</v>
      </c>
      <c r="F8" s="18">
        <v>2150</v>
      </c>
      <c r="G8" s="23">
        <f t="shared" ref="G8:G13" si="0">F8-C8</f>
        <v>286.93841900000007</v>
      </c>
    </row>
    <row r="9" spans="2:7" x14ac:dyDescent="0.25">
      <c r="B9" s="7" t="s">
        <v>36</v>
      </c>
      <c r="C9" s="18">
        <v>1863.062246</v>
      </c>
      <c r="D9" s="18">
        <v>0</v>
      </c>
      <c r="E9" s="18">
        <v>6.6500000000000001E-4</v>
      </c>
      <c r="F9" s="18">
        <v>2150</v>
      </c>
      <c r="G9" s="23">
        <f t="shared" si="0"/>
        <v>286.93775400000004</v>
      </c>
    </row>
    <row r="10" spans="2:7" x14ac:dyDescent="0.25">
      <c r="B10" s="7" t="s">
        <v>37</v>
      </c>
      <c r="C10" s="18">
        <v>1863.0629109999998</v>
      </c>
      <c r="D10" s="18">
        <v>0</v>
      </c>
      <c r="E10" s="18">
        <v>6.6500000000000001E-4</v>
      </c>
      <c r="F10" s="18">
        <v>2150</v>
      </c>
      <c r="G10" s="23">
        <f t="shared" si="0"/>
        <v>286.93708900000024</v>
      </c>
    </row>
    <row r="11" spans="2:7" x14ac:dyDescent="0.25">
      <c r="B11" s="7" t="s">
        <v>38</v>
      </c>
      <c r="C11" s="18">
        <v>1863.0635759999998</v>
      </c>
      <c r="D11" s="18">
        <v>0</v>
      </c>
      <c r="E11" s="18">
        <v>6.6500000000000001E-4</v>
      </c>
      <c r="F11" s="18">
        <v>2150</v>
      </c>
      <c r="G11" s="23">
        <f t="shared" si="0"/>
        <v>286.93642400000022</v>
      </c>
    </row>
    <row r="12" spans="2:7" x14ac:dyDescent="0.25">
      <c r="B12" s="7" t="s">
        <v>39</v>
      </c>
      <c r="C12" s="18">
        <v>1863.0642409999998</v>
      </c>
      <c r="D12" s="18">
        <v>0</v>
      </c>
      <c r="E12" s="18">
        <v>6.6500000000000001E-4</v>
      </c>
      <c r="F12" s="18">
        <v>2150</v>
      </c>
      <c r="G12" s="23">
        <f t="shared" si="0"/>
        <v>286.93575900000019</v>
      </c>
    </row>
    <row r="13" spans="2:7" ht="15.75" thickBot="1" x14ac:dyDescent="0.3">
      <c r="B13" s="8" t="s">
        <v>40</v>
      </c>
      <c r="C13" s="9">
        <v>1863.0649059999998</v>
      </c>
      <c r="D13" s="9">
        <v>0</v>
      </c>
      <c r="E13" s="9">
        <v>6.6500000000000001E-4</v>
      </c>
      <c r="F13" s="18">
        <v>2150</v>
      </c>
      <c r="G13" s="23">
        <f t="shared" si="0"/>
        <v>286.93509400000016</v>
      </c>
    </row>
  </sheetData>
  <mergeCells count="1">
    <mergeCell ref="B3:G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workbookViewId="0">
      <selection activeCell="G7" sqref="G7:G13"/>
    </sheetView>
  </sheetViews>
  <sheetFormatPr defaultRowHeight="15" x14ac:dyDescent="0.25"/>
  <cols>
    <col min="2" max="2" width="16.28515625" customWidth="1"/>
    <col min="3" max="3" width="16.42578125" customWidth="1"/>
    <col min="4" max="4" width="15.5703125" customWidth="1"/>
    <col min="5" max="5" width="17.140625" customWidth="1"/>
    <col min="6" max="6" width="18.85546875" customWidth="1"/>
    <col min="7" max="7" width="16.28515625" customWidth="1"/>
  </cols>
  <sheetData>
    <row r="3" spans="2:7" x14ac:dyDescent="0.25">
      <c r="B3" s="37" t="s">
        <v>25</v>
      </c>
      <c r="C3" s="37"/>
      <c r="D3" s="37"/>
      <c r="E3" s="37"/>
      <c r="F3" s="37"/>
      <c r="G3" s="37"/>
    </row>
    <row r="4" spans="2:7" ht="18" thickBot="1" x14ac:dyDescent="0.3">
      <c r="B4" s="14"/>
      <c r="C4" s="14"/>
      <c r="D4" s="14"/>
      <c r="E4" s="14"/>
      <c r="F4" s="14"/>
      <c r="G4" s="19" t="s">
        <v>2</v>
      </c>
    </row>
    <row r="5" spans="2:7" ht="30" x14ac:dyDescent="0.25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x14ac:dyDescent="0.25">
      <c r="B7" s="6" t="s">
        <v>34</v>
      </c>
      <c r="C7" s="18">
        <v>1484.9602490000002</v>
      </c>
      <c r="D7" s="22">
        <v>0</v>
      </c>
      <c r="E7" s="22">
        <v>7.7000000000000001E-5</v>
      </c>
      <c r="F7" s="18">
        <v>2300</v>
      </c>
      <c r="G7" s="23">
        <f>F7-C7</f>
        <v>815.0397509999998</v>
      </c>
    </row>
    <row r="8" spans="2:7" x14ac:dyDescent="0.25">
      <c r="B8" s="6" t="s">
        <v>35</v>
      </c>
      <c r="C8" s="18">
        <v>1484.9603260000001</v>
      </c>
      <c r="D8" s="18">
        <v>0</v>
      </c>
      <c r="E8" s="18">
        <v>7.7000000000000001E-5</v>
      </c>
      <c r="F8" s="18">
        <v>2300</v>
      </c>
      <c r="G8" s="23">
        <f t="shared" ref="G8:G13" si="0">F8-C8</f>
        <v>815.03967399999988</v>
      </c>
    </row>
    <row r="9" spans="2:7" x14ac:dyDescent="0.25">
      <c r="B9" s="7" t="s">
        <v>36</v>
      </c>
      <c r="C9" s="18">
        <v>1484.960403</v>
      </c>
      <c r="D9" s="18">
        <v>0</v>
      </c>
      <c r="E9" s="18">
        <v>7.3209999999999994E-3</v>
      </c>
      <c r="F9" s="18">
        <v>2300</v>
      </c>
      <c r="G9" s="23">
        <f t="shared" si="0"/>
        <v>815.03959699999996</v>
      </c>
    </row>
    <row r="10" spans="2:7" x14ac:dyDescent="0.25">
      <c r="B10" s="7" t="s">
        <v>37</v>
      </c>
      <c r="C10" s="18">
        <v>1484.9677240000001</v>
      </c>
      <c r="D10" s="18">
        <v>0</v>
      </c>
      <c r="E10" s="18">
        <v>1.2538000000000001E-2</v>
      </c>
      <c r="F10" s="18">
        <v>2300</v>
      </c>
      <c r="G10" s="23">
        <f t="shared" si="0"/>
        <v>815.03227599999991</v>
      </c>
    </row>
    <row r="11" spans="2:7" x14ac:dyDescent="0.25">
      <c r="B11" s="7" t="s">
        <v>38</v>
      </c>
      <c r="C11" s="18">
        <v>1484.980262</v>
      </c>
      <c r="D11" s="18">
        <v>0</v>
      </c>
      <c r="E11" s="18">
        <v>1.5231E-2</v>
      </c>
      <c r="F11" s="18">
        <v>2300</v>
      </c>
      <c r="G11" s="23">
        <f t="shared" si="0"/>
        <v>815.01973799999996</v>
      </c>
    </row>
    <row r="12" spans="2:7" x14ac:dyDescent="0.25">
      <c r="B12" s="7" t="s">
        <v>39</v>
      </c>
      <c r="C12" s="18">
        <v>1484.9954930000001</v>
      </c>
      <c r="D12" s="18">
        <v>0</v>
      </c>
      <c r="E12" s="18">
        <v>5.1768000000000002E-2</v>
      </c>
      <c r="F12" s="18">
        <v>2300</v>
      </c>
      <c r="G12" s="23">
        <f t="shared" si="0"/>
        <v>815.00450699999988</v>
      </c>
    </row>
    <row r="13" spans="2:7" ht="15.75" thickBot="1" x14ac:dyDescent="0.3">
      <c r="B13" s="8" t="s">
        <v>40</v>
      </c>
      <c r="C13" s="9">
        <v>1485.0472610000002</v>
      </c>
      <c r="D13" s="9">
        <v>0</v>
      </c>
      <c r="E13" s="9">
        <v>1.4099999999999998E-4</v>
      </c>
      <c r="F13" s="18">
        <v>2300</v>
      </c>
      <c r="G13" s="23">
        <f t="shared" si="0"/>
        <v>814.95273899999984</v>
      </c>
    </row>
  </sheetData>
  <mergeCells count="1">
    <mergeCell ref="B3:G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workbookViewId="0">
      <selection activeCell="G7" sqref="G7:G13"/>
    </sheetView>
  </sheetViews>
  <sheetFormatPr defaultRowHeight="15" x14ac:dyDescent="0.25"/>
  <cols>
    <col min="2" max="2" width="14.85546875" customWidth="1"/>
    <col min="3" max="3" width="19.7109375" customWidth="1"/>
    <col min="4" max="4" width="18.7109375" customWidth="1"/>
    <col min="5" max="5" width="18.140625" customWidth="1"/>
    <col min="6" max="6" width="18.7109375" customWidth="1"/>
    <col min="7" max="7" width="16.140625" customWidth="1"/>
  </cols>
  <sheetData>
    <row r="3" spans="2:7" x14ac:dyDescent="0.25">
      <c r="B3" s="37" t="s">
        <v>26</v>
      </c>
      <c r="C3" s="37"/>
      <c r="D3" s="37"/>
      <c r="E3" s="37"/>
      <c r="F3" s="37"/>
      <c r="G3" s="37"/>
    </row>
    <row r="4" spans="2:7" ht="18" thickBot="1" x14ac:dyDescent="0.3">
      <c r="B4" s="14"/>
      <c r="C4" s="14"/>
      <c r="D4" s="14"/>
      <c r="E4" s="14"/>
      <c r="F4" s="14"/>
      <c r="G4" s="19" t="s">
        <v>2</v>
      </c>
    </row>
    <row r="5" spans="2:7" ht="30" x14ac:dyDescent="0.25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x14ac:dyDescent="0.25">
      <c r="B7" s="6" t="s">
        <v>34</v>
      </c>
      <c r="C7" s="18">
        <v>375.4264500000001</v>
      </c>
      <c r="D7" s="22">
        <v>0</v>
      </c>
      <c r="E7" s="22">
        <v>5.8999999999999998E-5</v>
      </c>
      <c r="F7" s="18">
        <v>700</v>
      </c>
      <c r="G7" s="23">
        <f>F7-C7</f>
        <v>324.5735499999999</v>
      </c>
    </row>
    <row r="8" spans="2:7" x14ac:dyDescent="0.25">
      <c r="B8" s="6" t="s">
        <v>35</v>
      </c>
      <c r="C8" s="18">
        <v>375.42650900000012</v>
      </c>
      <c r="D8" s="18">
        <v>0</v>
      </c>
      <c r="E8" s="18">
        <v>6.3999999999999997E-5</v>
      </c>
      <c r="F8" s="18">
        <v>700</v>
      </c>
      <c r="G8" s="23">
        <f t="shared" ref="G8:G13" si="0">F8-C8</f>
        <v>324.57349099999988</v>
      </c>
    </row>
    <row r="9" spans="2:7" x14ac:dyDescent="0.25">
      <c r="B9" s="7" t="s">
        <v>36</v>
      </c>
      <c r="C9" s="18">
        <v>375.42657300000013</v>
      </c>
      <c r="D9" s="18">
        <v>0</v>
      </c>
      <c r="E9" s="18">
        <v>6.7000000000000002E-5</v>
      </c>
      <c r="F9" s="18">
        <v>700</v>
      </c>
      <c r="G9" s="23">
        <f t="shared" si="0"/>
        <v>324.57342699999987</v>
      </c>
    </row>
    <row r="10" spans="2:7" x14ac:dyDescent="0.25">
      <c r="B10" s="7" t="s">
        <v>37</v>
      </c>
      <c r="C10" s="18">
        <v>375.42664000000013</v>
      </c>
      <c r="D10" s="18">
        <v>0</v>
      </c>
      <c r="E10" s="18">
        <v>7.0999999999999991E-5</v>
      </c>
      <c r="F10" s="18">
        <v>700</v>
      </c>
      <c r="G10" s="23">
        <f t="shared" si="0"/>
        <v>324.57335999999987</v>
      </c>
    </row>
    <row r="11" spans="2:7" x14ac:dyDescent="0.25">
      <c r="B11" s="7" t="s">
        <v>38</v>
      </c>
      <c r="C11" s="18">
        <v>375.42671100000013</v>
      </c>
      <c r="D11" s="18">
        <v>0</v>
      </c>
      <c r="E11" s="18">
        <v>7.7000000000000001E-5</v>
      </c>
      <c r="F11" s="18">
        <v>700</v>
      </c>
      <c r="G11" s="23">
        <f t="shared" si="0"/>
        <v>324.57328899999987</v>
      </c>
    </row>
    <row r="12" spans="2:7" x14ac:dyDescent="0.25">
      <c r="B12" s="7" t="s">
        <v>39</v>
      </c>
      <c r="C12" s="18">
        <v>375.4267880000001</v>
      </c>
      <c r="D12" s="18">
        <v>0</v>
      </c>
      <c r="E12" s="18">
        <v>8.2999999999999998E-5</v>
      </c>
      <c r="F12" s="18">
        <v>700</v>
      </c>
      <c r="G12" s="23">
        <f t="shared" si="0"/>
        <v>324.5732119999999</v>
      </c>
    </row>
    <row r="13" spans="2:7" ht="15.75" thickBot="1" x14ac:dyDescent="0.3">
      <c r="B13" s="8" t="s">
        <v>40</v>
      </c>
      <c r="C13" s="9">
        <v>375.42687100000012</v>
      </c>
      <c r="D13" s="9">
        <v>0</v>
      </c>
      <c r="E13" s="9">
        <v>8.9999999999999992E-5</v>
      </c>
      <c r="F13" s="18">
        <v>700</v>
      </c>
      <c r="G13" s="23">
        <f t="shared" si="0"/>
        <v>324.57312899999988</v>
      </c>
    </row>
  </sheetData>
  <mergeCells count="1">
    <mergeCell ref="B3:G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workbookViewId="0">
      <selection activeCell="G7" sqref="G7:G13"/>
    </sheetView>
  </sheetViews>
  <sheetFormatPr defaultRowHeight="15" x14ac:dyDescent="0.25"/>
  <cols>
    <col min="2" max="2" width="16.140625" customWidth="1"/>
    <col min="3" max="3" width="14.7109375" customWidth="1"/>
    <col min="4" max="4" width="17.7109375" customWidth="1"/>
    <col min="5" max="5" width="16.140625" customWidth="1"/>
    <col min="6" max="6" width="18" customWidth="1"/>
    <col min="7" max="7" width="17.140625" customWidth="1"/>
  </cols>
  <sheetData>
    <row r="3" spans="2:7" x14ac:dyDescent="0.25">
      <c r="B3" s="37" t="s">
        <v>27</v>
      </c>
      <c r="C3" s="37"/>
      <c r="D3" s="37"/>
      <c r="E3" s="37"/>
      <c r="F3" s="37"/>
      <c r="G3" s="37"/>
    </row>
    <row r="4" spans="2:7" ht="18" thickBot="1" x14ac:dyDescent="0.3">
      <c r="B4" s="14"/>
      <c r="C4" s="14"/>
      <c r="D4" s="14"/>
      <c r="E4" s="14"/>
      <c r="F4" s="14"/>
      <c r="G4" s="19" t="s">
        <v>2</v>
      </c>
    </row>
    <row r="5" spans="2:7" ht="30" x14ac:dyDescent="0.25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x14ac:dyDescent="0.25">
      <c r="B7" s="6" t="s">
        <v>34</v>
      </c>
      <c r="C7" s="18">
        <v>175.86368400000001</v>
      </c>
      <c r="D7" s="22">
        <v>0</v>
      </c>
      <c r="E7" s="22">
        <v>0</v>
      </c>
      <c r="F7" s="18">
        <v>400</v>
      </c>
      <c r="G7" s="23">
        <f>F7-C7</f>
        <v>224.13631599999999</v>
      </c>
    </row>
    <row r="8" spans="2:7" x14ac:dyDescent="0.25">
      <c r="B8" s="6" t="s">
        <v>35</v>
      </c>
      <c r="C8" s="18">
        <v>175.86368400000001</v>
      </c>
      <c r="D8" s="18">
        <v>0</v>
      </c>
      <c r="E8" s="18">
        <v>0</v>
      </c>
      <c r="F8" s="18">
        <v>400</v>
      </c>
      <c r="G8" s="23">
        <f t="shared" ref="G8:G13" si="0">F8-C8</f>
        <v>224.13631599999999</v>
      </c>
    </row>
    <row r="9" spans="2:7" x14ac:dyDescent="0.25">
      <c r="B9" s="7" t="s">
        <v>36</v>
      </c>
      <c r="C9" s="18">
        <v>175.86368400000001</v>
      </c>
      <c r="D9" s="18">
        <v>0</v>
      </c>
      <c r="E9" s="18">
        <v>0</v>
      </c>
      <c r="F9" s="18">
        <v>400</v>
      </c>
      <c r="G9" s="23">
        <f t="shared" si="0"/>
        <v>224.13631599999999</v>
      </c>
    </row>
    <row r="10" spans="2:7" x14ac:dyDescent="0.25">
      <c r="B10" s="7" t="s">
        <v>37</v>
      </c>
      <c r="C10" s="18">
        <v>175.86368400000001</v>
      </c>
      <c r="D10" s="18">
        <v>0</v>
      </c>
      <c r="E10" s="18">
        <v>0</v>
      </c>
      <c r="F10" s="18">
        <v>400</v>
      </c>
      <c r="G10" s="23">
        <f t="shared" si="0"/>
        <v>224.13631599999999</v>
      </c>
    </row>
    <row r="11" spans="2:7" x14ac:dyDescent="0.25">
      <c r="B11" s="7" t="s">
        <v>38</v>
      </c>
      <c r="C11" s="18">
        <v>175.86368400000001</v>
      </c>
      <c r="D11" s="18">
        <v>0</v>
      </c>
      <c r="E11" s="18">
        <v>0</v>
      </c>
      <c r="F11" s="18">
        <v>400</v>
      </c>
      <c r="G11" s="23">
        <f t="shared" si="0"/>
        <v>224.13631599999999</v>
      </c>
    </row>
    <row r="12" spans="2:7" x14ac:dyDescent="0.25">
      <c r="B12" s="7" t="s">
        <v>39</v>
      </c>
      <c r="C12" s="18">
        <v>175.86368400000001</v>
      </c>
      <c r="D12" s="18">
        <v>0</v>
      </c>
      <c r="E12" s="18">
        <v>0</v>
      </c>
      <c r="F12" s="18">
        <v>400</v>
      </c>
      <c r="G12" s="23">
        <f t="shared" si="0"/>
        <v>224.13631599999999</v>
      </c>
    </row>
    <row r="13" spans="2:7" ht="15.75" thickBot="1" x14ac:dyDescent="0.3">
      <c r="B13" s="8" t="s">
        <v>40</v>
      </c>
      <c r="C13" s="9">
        <v>175.86368400000001</v>
      </c>
      <c r="D13" s="9">
        <v>0</v>
      </c>
      <c r="E13" s="9">
        <v>0</v>
      </c>
      <c r="F13" s="18">
        <v>400</v>
      </c>
      <c r="G13" s="23">
        <f t="shared" si="0"/>
        <v>224.13631599999999</v>
      </c>
    </row>
  </sheetData>
  <mergeCells count="1">
    <mergeCell ref="B3:G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13"/>
  <sheetViews>
    <sheetView workbookViewId="0">
      <selection activeCell="G7" sqref="G7:G13"/>
    </sheetView>
  </sheetViews>
  <sheetFormatPr defaultRowHeight="15" x14ac:dyDescent="0.25"/>
  <cols>
    <col min="2" max="2" width="15.42578125" customWidth="1"/>
    <col min="3" max="3" width="22.42578125" customWidth="1"/>
    <col min="4" max="4" width="30.28515625" customWidth="1"/>
    <col min="5" max="5" width="16.7109375" customWidth="1"/>
    <col min="6" max="6" width="17.28515625" customWidth="1"/>
    <col min="7" max="7" width="14.5703125" customWidth="1"/>
    <col min="8" max="8" width="14.7109375" customWidth="1"/>
  </cols>
  <sheetData>
    <row r="3" spans="2:8" x14ac:dyDescent="0.25">
      <c r="B3" s="37" t="s">
        <v>28</v>
      </c>
      <c r="C3" s="37"/>
      <c r="D3" s="37"/>
      <c r="E3" s="37"/>
      <c r="F3" s="37"/>
      <c r="G3" s="37"/>
      <c r="H3" s="12"/>
    </row>
    <row r="4" spans="2:8" ht="18" thickBot="1" x14ac:dyDescent="0.3">
      <c r="B4" s="14"/>
      <c r="C4" s="14"/>
      <c r="D4" s="14"/>
      <c r="E4" s="14"/>
      <c r="F4" s="14"/>
      <c r="G4" s="19" t="s">
        <v>2</v>
      </c>
      <c r="H4" s="11"/>
    </row>
    <row r="5" spans="2:8" ht="30" x14ac:dyDescent="0.25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  <c r="H5" s="11"/>
    </row>
    <row r="6" spans="2:8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11"/>
    </row>
    <row r="7" spans="2:8" s="14" customFormat="1" x14ac:dyDescent="0.25">
      <c r="B7" s="6" t="s">
        <v>34</v>
      </c>
      <c r="C7" s="18">
        <v>80.778341000000012</v>
      </c>
      <c r="D7" s="22">
        <v>0</v>
      </c>
      <c r="E7" s="22">
        <v>1.8599999999999999E-4</v>
      </c>
      <c r="F7" s="18">
        <v>420</v>
      </c>
      <c r="G7" s="23">
        <f>F7-C7</f>
        <v>339.22165899999999</v>
      </c>
    </row>
    <row r="8" spans="2:8" x14ac:dyDescent="0.25">
      <c r="B8" s="6" t="s">
        <v>35</v>
      </c>
      <c r="C8" s="18">
        <v>80.778527000000011</v>
      </c>
      <c r="D8" s="18">
        <v>0</v>
      </c>
      <c r="E8" s="18">
        <v>1.8599999999999999E-4</v>
      </c>
      <c r="F8" s="18">
        <v>420</v>
      </c>
      <c r="G8" s="23">
        <f t="shared" ref="G8:G13" si="0">F8-C8</f>
        <v>339.221473</v>
      </c>
      <c r="H8" s="11"/>
    </row>
    <row r="9" spans="2:8" x14ac:dyDescent="0.25">
      <c r="B9" s="7" t="s">
        <v>36</v>
      </c>
      <c r="C9" s="18">
        <v>80.77871300000001</v>
      </c>
      <c r="D9" s="18">
        <v>0</v>
      </c>
      <c r="E9" s="18">
        <v>1.8599999999999999E-4</v>
      </c>
      <c r="F9" s="18">
        <v>420</v>
      </c>
      <c r="G9" s="23">
        <f t="shared" si="0"/>
        <v>339.22128699999996</v>
      </c>
      <c r="H9" s="11"/>
    </row>
    <row r="10" spans="2:8" x14ac:dyDescent="0.25">
      <c r="B10" s="7" t="s">
        <v>37</v>
      </c>
      <c r="C10" s="18">
        <v>80.77889900000001</v>
      </c>
      <c r="D10" s="18">
        <v>0</v>
      </c>
      <c r="E10" s="18">
        <v>1.8599999999999999E-4</v>
      </c>
      <c r="F10" s="18">
        <v>420</v>
      </c>
      <c r="G10" s="23">
        <f t="shared" si="0"/>
        <v>339.22110099999998</v>
      </c>
      <c r="H10" s="11"/>
    </row>
    <row r="11" spans="2:8" x14ac:dyDescent="0.25">
      <c r="B11" s="7" t="s">
        <v>38</v>
      </c>
      <c r="C11" s="18">
        <v>80.779085000000009</v>
      </c>
      <c r="D11" s="18">
        <v>0</v>
      </c>
      <c r="E11" s="18">
        <v>1.8599999999999999E-4</v>
      </c>
      <c r="F11" s="18">
        <v>420</v>
      </c>
      <c r="G11" s="23">
        <f t="shared" si="0"/>
        <v>339.22091499999999</v>
      </c>
      <c r="H11" s="11"/>
    </row>
    <row r="12" spans="2:8" x14ac:dyDescent="0.25">
      <c r="B12" s="7" t="s">
        <v>39</v>
      </c>
      <c r="C12" s="18">
        <v>80.779271000000008</v>
      </c>
      <c r="D12" s="18">
        <v>0</v>
      </c>
      <c r="E12" s="18">
        <v>1.8599999999999999E-4</v>
      </c>
      <c r="F12" s="18">
        <v>420</v>
      </c>
      <c r="G12" s="23">
        <f t="shared" si="0"/>
        <v>339.22072900000001</v>
      </c>
      <c r="H12" s="11"/>
    </row>
    <row r="13" spans="2:8" ht="15.75" thickBot="1" x14ac:dyDescent="0.3">
      <c r="B13" s="8" t="s">
        <v>40</v>
      </c>
      <c r="C13" s="9">
        <v>80.779457000000008</v>
      </c>
      <c r="D13" s="9">
        <v>0</v>
      </c>
      <c r="E13" s="9">
        <v>1.8599999999999999E-4</v>
      </c>
      <c r="F13" s="18">
        <v>420</v>
      </c>
      <c r="G13" s="23">
        <f t="shared" si="0"/>
        <v>339.22054300000002</v>
      </c>
      <c r="H13" s="11"/>
    </row>
  </sheetData>
  <mergeCells count="1">
    <mergeCell ref="B3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Всі_ПСГ</vt:lpstr>
      <vt:lpstr>ПСГ Б-Волицько Угерське</vt:lpstr>
      <vt:lpstr>ПСГ Угерське</vt:lpstr>
      <vt:lpstr>ПСГ Опарське</vt:lpstr>
      <vt:lpstr>ПСГ Дашавське</vt:lpstr>
      <vt:lpstr>ПСГ Богородчанське</vt:lpstr>
      <vt:lpstr>ПСГ Кегичівське</vt:lpstr>
      <vt:lpstr>ПСГ Вергунське</vt:lpstr>
      <vt:lpstr>ПСГ Краснопопівське</vt:lpstr>
      <vt:lpstr>ПСГ Пролетарське</vt:lpstr>
      <vt:lpstr>ПСГ Солохівське</vt:lpstr>
      <vt:lpstr>ПСГ Червонопартизанське</vt:lpstr>
      <vt:lpstr>ПСГ Олишівське</vt:lpstr>
    </vt:vector>
  </TitlesOfParts>
  <Company>UTG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Белявский Максим Леонидович</dc:creator>
  <cp:lastModifiedBy>ip</cp:lastModifiedBy>
  <dcterms:created xsi:type="dcterms:W3CDTF">2014-05-12T11:32:09Z</dcterms:created>
  <dcterms:modified xsi:type="dcterms:W3CDTF">2020-04-27T14:45:46Z</dcterms:modified>
</cp:coreProperties>
</file>