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9552" windowHeight="6660" activeTab="1"/>
  </bookViews>
  <sheets>
    <sheet name="Всі_ПСГ" sheetId="14" r:id="rId1"/>
    <sheet name="ПСГ Б-Волицько Угерське" sheetId="1" r:id="rId2"/>
    <sheet name="ПСГ Угерське" sheetId="2" r:id="rId3"/>
    <sheet name="ПСГ Опарське" sheetId="3" r:id="rId4"/>
    <sheet name="ПСГ Дашавське" sheetId="8" r:id="rId5"/>
    <sheet name="ПСГ Богородчанське" sheetId="9" r:id="rId6"/>
    <sheet name="ПСГ Кегичівське" sheetId="10" r:id="rId7"/>
    <sheet name="ПСГ Вергунське" sheetId="11" r:id="rId8"/>
    <sheet name="ПСГ Краснопопівське" sheetId="4" r:id="rId9"/>
    <sheet name="ПСГ Пролетарське" sheetId="5" r:id="rId10"/>
    <sheet name="ПСГ Солохівське" sheetId="6" r:id="rId11"/>
    <sheet name="ПСГ Червонопартизанське" sheetId="12" r:id="rId12"/>
    <sheet name="ПСГ Олишівське" sheetId="13" r:id="rId13"/>
  </sheets>
  <calcPr calcId="145621"/>
</workbook>
</file>

<file path=xl/calcChain.xml><?xml version="1.0" encoding="utf-8"?>
<calcChain xmlns="http://schemas.openxmlformats.org/spreadsheetml/2006/main">
  <c r="D19" i="14" l="1"/>
  <c r="E19" i="14"/>
  <c r="C19" i="14"/>
  <c r="G8" i="13" l="1"/>
  <c r="G9" i="13"/>
  <c r="G10" i="13"/>
  <c r="G11" i="13"/>
  <c r="G12" i="13"/>
  <c r="G13" i="13"/>
  <c r="G7" i="13"/>
  <c r="G8" i="12" l="1"/>
  <c r="G9" i="12"/>
  <c r="G10" i="12"/>
  <c r="G11" i="12"/>
  <c r="G12" i="12"/>
  <c r="G13" i="12"/>
  <c r="G7" i="12"/>
  <c r="G8" i="6"/>
  <c r="G9" i="6"/>
  <c r="G10" i="6"/>
  <c r="G11" i="6"/>
  <c r="G12" i="6"/>
  <c r="G13" i="6"/>
  <c r="G7" i="6"/>
  <c r="G8" i="5"/>
  <c r="G9" i="5"/>
  <c r="G10" i="5"/>
  <c r="G11" i="5"/>
  <c r="G12" i="5"/>
  <c r="G13" i="5"/>
  <c r="G7" i="5"/>
  <c r="G8" i="4"/>
  <c r="G9" i="4"/>
  <c r="G10" i="4"/>
  <c r="G11" i="4"/>
  <c r="G12" i="4"/>
  <c r="G13" i="4"/>
  <c r="G7" i="4"/>
  <c r="G8" i="11"/>
  <c r="G9" i="11"/>
  <c r="G10" i="11"/>
  <c r="G11" i="11"/>
  <c r="G12" i="11"/>
  <c r="G13" i="11"/>
  <c r="G7" i="11"/>
  <c r="G8" i="10"/>
  <c r="G9" i="10"/>
  <c r="G10" i="10"/>
  <c r="G11" i="10"/>
  <c r="G12" i="10"/>
  <c r="G13" i="10"/>
  <c r="G7" i="10"/>
  <c r="G8" i="9"/>
  <c r="G9" i="9"/>
  <c r="G10" i="9"/>
  <c r="G11" i="9"/>
  <c r="G12" i="9"/>
  <c r="G13" i="9"/>
  <c r="G7" i="9"/>
  <c r="G8" i="8"/>
  <c r="G9" i="8"/>
  <c r="G10" i="8"/>
  <c r="G11" i="8"/>
  <c r="G12" i="8"/>
  <c r="G13" i="8"/>
  <c r="G7" i="8"/>
  <c r="G8" i="3"/>
  <c r="G9" i="3"/>
  <c r="G10" i="3"/>
  <c r="G11" i="3"/>
  <c r="G12" i="3"/>
  <c r="G13" i="3"/>
  <c r="G7" i="3"/>
  <c r="G8" i="2"/>
  <c r="G9" i="2"/>
  <c r="G10" i="2"/>
  <c r="G11" i="2"/>
  <c r="G12" i="2"/>
  <c r="G13" i="2"/>
  <c r="G7" i="2"/>
  <c r="D18" i="14"/>
  <c r="E18" i="14"/>
  <c r="C18" i="14"/>
  <c r="D17" i="14"/>
  <c r="E17" i="14"/>
  <c r="C17" i="14"/>
  <c r="D16" i="14"/>
  <c r="E16" i="14"/>
  <c r="C16" i="14"/>
  <c r="D15" i="14"/>
  <c r="E15" i="14"/>
  <c r="C15" i="14"/>
  <c r="D14" i="14"/>
  <c r="E14" i="14"/>
  <c r="C14" i="14"/>
  <c r="D13" i="14"/>
  <c r="E13" i="14"/>
  <c r="C13" i="14"/>
  <c r="D12" i="14"/>
  <c r="E12" i="14"/>
  <c r="C12" i="14"/>
  <c r="D11" i="14"/>
  <c r="E11" i="14"/>
  <c r="C11" i="14"/>
  <c r="D10" i="14"/>
  <c r="E10" i="14"/>
  <c r="C10" i="14"/>
  <c r="D9" i="14"/>
  <c r="E9" i="14"/>
  <c r="C9" i="14"/>
  <c r="D8" i="14"/>
  <c r="E8" i="14"/>
  <c r="C8" i="14"/>
  <c r="E20" i="14" l="1"/>
  <c r="D20" i="14"/>
  <c r="C20" i="14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7" i="1"/>
  <c r="G7" i="1" s="1"/>
  <c r="G9" i="14" l="1"/>
  <c r="G10" i="14"/>
  <c r="G11" i="14"/>
  <c r="G12" i="14"/>
  <c r="G13" i="14"/>
  <c r="G14" i="14"/>
  <c r="G15" i="14"/>
  <c r="G16" i="14"/>
  <c r="G17" i="14"/>
  <c r="G18" i="14"/>
  <c r="G19" i="14"/>
  <c r="G20" i="14"/>
  <c r="G8" i="14"/>
</calcChain>
</file>

<file path=xl/sharedStrings.xml><?xml version="1.0" encoding="utf-8"?>
<sst xmlns="http://schemas.openxmlformats.org/spreadsheetml/2006/main" count="201" uniqueCount="42">
  <si>
    <t xml:space="preserve">Вільна потужність </t>
  </si>
  <si>
    <t>Дата</t>
  </si>
  <si>
    <r>
      <t>(млн.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при 20</t>
    </r>
    <r>
      <rPr>
        <vertAlign val="super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С)</t>
    </r>
  </si>
  <si>
    <t>Назва об'єкту</t>
  </si>
  <si>
    <t>Більче-Волицько-Угерське</t>
  </si>
  <si>
    <t>Угерське (XIV-XV)</t>
  </si>
  <si>
    <t>Опарське</t>
  </si>
  <si>
    <t>Дашавське</t>
  </si>
  <si>
    <t>Кегичівське</t>
  </si>
  <si>
    <t>Богородчанське</t>
  </si>
  <si>
    <t>Вергунське</t>
  </si>
  <si>
    <t>Краснопопівське</t>
  </si>
  <si>
    <t>Пролетарське</t>
  </si>
  <si>
    <t>Солохівське</t>
  </si>
  <si>
    <t>Червонопартизанське</t>
  </si>
  <si>
    <t>Олишівське</t>
  </si>
  <si>
    <t>Зберігається</t>
  </si>
  <si>
    <t>Закачано</t>
  </si>
  <si>
    <t>Відібрано</t>
  </si>
  <si>
    <t>Проектна потужність</t>
  </si>
  <si>
    <t xml:space="preserve">ВСЬОГО: 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</si>
  <si>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</si>
  <si>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</si>
  <si>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</si>
  <si>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</si>
  <si>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</si>
  <si>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</si>
  <si>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</si>
  <si>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</si>
  <si>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</si>
  <si>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</si>
  <si>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Червонопартизанському ПСГ</t>
  </si>
  <si>
    <t>Оперативні дані по Олишівському ПСГ</t>
  </si>
  <si>
    <t>Загальний обсяг</t>
  </si>
  <si>
    <t>13.03.2020</t>
  </si>
  <si>
    <t>12.03.2020</t>
  </si>
  <si>
    <t>11.03.2020</t>
  </si>
  <si>
    <t>10.03.2020</t>
  </si>
  <si>
    <t>09.03.2020</t>
  </si>
  <si>
    <t>08.03.2020</t>
  </si>
  <si>
    <t>07.03.2020</t>
  </si>
  <si>
    <t>Оперативні дані взаємодії між ТОВ "Оператор ГТС України" та філією "Оператор газосховищ України" АТ "Укртрансгаз" за 13.03.2020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</si>
</sst>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0" xfId="0" applyBorder="1"/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4" xfId="0" applyFill="1" applyBorder="1"/>
    <xf numFmtId="2" fontId="1" fillId="0" borderId="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D29" sqref="D29"/>
    </sheetView>
  </sheetViews>
  <sheetFormatPr defaultRowHeight="14.4" x14ac:dyDescent="0.3"/>
  <cols>
    <col min="2" max="2" width="29.44140625" customWidth="1"/>
    <col min="3" max="3" width="15.6640625" customWidth="1"/>
    <col min="4" max="5" width="15.88671875" customWidth="1"/>
    <col min="6" max="6" width="18.5546875" customWidth="1"/>
    <col min="7" max="7" width="24" customWidth="1"/>
  </cols>
  <sheetData>
    <row r="3" spans="2:7" ht="15" x14ac:dyDescent="0.25">
      <c r="B3" s="36" t="s">
        <v>41</v>
      </c>
      <c r="C3" s="36"/>
      <c r="D3" s="36"/>
      <c r="E3" s="36"/>
      <c r="F3" s="36"/>
      <c r="G3" s="36"/>
    </row>
    <row r="4" spans="2:7" ht="15" x14ac:dyDescent="0.25">
      <c r="B4" s="14"/>
      <c r="C4" s="14"/>
      <c r="D4" s="14"/>
      <c r="E4" s="14"/>
      <c r="F4" s="14"/>
      <c r="G4" s="14"/>
    </row>
    <row r="5" spans="2:7" ht="16.8" thickBot="1" x14ac:dyDescent="0.35">
      <c r="B5" s="14"/>
      <c r="C5" s="14"/>
      <c r="D5" s="14"/>
      <c r="E5" s="14"/>
      <c r="F5" s="14"/>
      <c r="G5" s="19" t="s">
        <v>2</v>
      </c>
    </row>
    <row r="6" spans="2:7" ht="28.8" x14ac:dyDescent="0.3">
      <c r="B6" s="28" t="s">
        <v>3</v>
      </c>
      <c r="C6" s="20" t="s">
        <v>33</v>
      </c>
      <c r="D6" s="20" t="s">
        <v>17</v>
      </c>
      <c r="E6" s="20" t="s">
        <v>18</v>
      </c>
      <c r="F6" s="24" t="s">
        <v>19</v>
      </c>
      <c r="G6" s="21" t="s">
        <v>0</v>
      </c>
    </row>
    <row r="7" spans="2:7" ht="15.75" thickBot="1" x14ac:dyDescent="0.3">
      <c r="B7" s="29">
        <v>1</v>
      </c>
      <c r="C7" s="15">
        <v>2</v>
      </c>
      <c r="D7" s="15">
        <v>3</v>
      </c>
      <c r="E7" s="15">
        <v>4</v>
      </c>
      <c r="F7" s="15">
        <v>5</v>
      </c>
      <c r="G7" s="16">
        <v>6</v>
      </c>
    </row>
    <row r="8" spans="2:7" x14ac:dyDescent="0.3">
      <c r="B8" s="30" t="s">
        <v>4</v>
      </c>
      <c r="C8" s="17">
        <f>'ПСГ Б-Волицько Угерське'!C7</f>
        <v>9246.4753180000007</v>
      </c>
      <c r="D8" s="17">
        <f>'ПСГ Б-Волицько Угерське'!D7</f>
        <v>9.3263529999999992</v>
      </c>
      <c r="E8" s="17">
        <f>'ПСГ Б-Волицько Угерське'!E7</f>
        <v>2.186E-3</v>
      </c>
      <c r="F8" s="17">
        <v>17050</v>
      </c>
      <c r="G8" s="34">
        <f>F8-C8</f>
        <v>7803.5246819999993</v>
      </c>
    </row>
    <row r="9" spans="2:7" x14ac:dyDescent="0.3">
      <c r="B9" s="31" t="s">
        <v>5</v>
      </c>
      <c r="C9" s="18">
        <f>'ПСГ Угерське'!C7</f>
        <v>364.43761000000006</v>
      </c>
      <c r="D9" s="18">
        <f>'ПСГ Угерське'!D7</f>
        <v>0</v>
      </c>
      <c r="E9" s="18">
        <f>'ПСГ Угерське'!E7</f>
        <v>2.8530000000000001E-3</v>
      </c>
      <c r="F9" s="17">
        <v>1900</v>
      </c>
      <c r="G9" s="34">
        <f t="shared" ref="G9:G20" si="0">F9-C9</f>
        <v>1535.5623900000001</v>
      </c>
    </row>
    <row r="10" spans="2:7" x14ac:dyDescent="0.3">
      <c r="B10" s="31" t="s">
        <v>6</v>
      </c>
      <c r="C10" s="18">
        <f>'ПСГ Опарське'!C7</f>
        <v>477.49010799999991</v>
      </c>
      <c r="D10" s="18">
        <f>'ПСГ Опарське'!D7</f>
        <v>4.0617800000000006</v>
      </c>
      <c r="E10" s="18">
        <f>'ПСГ Опарське'!E7</f>
        <v>0</v>
      </c>
      <c r="F10" s="18">
        <v>1920</v>
      </c>
      <c r="G10" s="34">
        <f t="shared" si="0"/>
        <v>1442.509892</v>
      </c>
    </row>
    <row r="11" spans="2:7" x14ac:dyDescent="0.3">
      <c r="B11" s="31" t="s">
        <v>7</v>
      </c>
      <c r="C11" s="18">
        <f>'ПСГ Дашавське'!C7</f>
        <v>1863.271133</v>
      </c>
      <c r="D11" s="18">
        <f>'ПСГ Дашавське'!D7</f>
        <v>0</v>
      </c>
      <c r="E11" s="18">
        <f>'ПСГ Дашавське'!E7</f>
        <v>8.8699999999999998E-4</v>
      </c>
      <c r="F11" s="18">
        <v>2150</v>
      </c>
      <c r="G11" s="34">
        <f t="shared" si="0"/>
        <v>286.72886700000004</v>
      </c>
    </row>
    <row r="12" spans="2:7" x14ac:dyDescent="0.3">
      <c r="B12" s="31" t="s">
        <v>9</v>
      </c>
      <c r="C12" s="18">
        <f>'ПСГ Богородчанське'!C7</f>
        <v>1556.4869939999999</v>
      </c>
      <c r="D12" s="18">
        <f>'ПСГ Богородчанське'!D7</f>
        <v>0</v>
      </c>
      <c r="E12" s="18">
        <f>'ПСГ Богородчанське'!E7</f>
        <v>1.1790000000000001E-3</v>
      </c>
      <c r="F12" s="18">
        <v>2300</v>
      </c>
      <c r="G12" s="34">
        <f t="shared" si="0"/>
        <v>743.51300600000013</v>
      </c>
    </row>
    <row r="13" spans="2:7" x14ac:dyDescent="0.3">
      <c r="B13" s="31" t="s">
        <v>8</v>
      </c>
      <c r="C13" s="18">
        <f>'ПСГ Кегичівське'!C7</f>
        <v>375.44778600000012</v>
      </c>
      <c r="D13" s="18">
        <f>'ПСГ Кегичівське'!D7</f>
        <v>0</v>
      </c>
      <c r="E13" s="18">
        <f>'ПСГ Кегичівське'!E7</f>
        <v>8.7600000000000004E-4</v>
      </c>
      <c r="F13" s="18">
        <v>700</v>
      </c>
      <c r="G13" s="34">
        <f t="shared" si="0"/>
        <v>324.55221399999988</v>
      </c>
    </row>
    <row r="14" spans="2:7" x14ac:dyDescent="0.3">
      <c r="B14" s="32" t="s">
        <v>10</v>
      </c>
      <c r="C14" s="18">
        <f>'ПСГ Вергунське'!C7</f>
        <v>175.86368400000001</v>
      </c>
      <c r="D14" s="18">
        <f>'ПСГ Вергунське'!D7</f>
        <v>0</v>
      </c>
      <c r="E14" s="18">
        <f>'ПСГ Вергунське'!E7</f>
        <v>0</v>
      </c>
      <c r="F14" s="18">
        <v>400</v>
      </c>
      <c r="G14" s="34">
        <f t="shared" si="0"/>
        <v>224.13631599999999</v>
      </c>
    </row>
    <row r="15" spans="2:7" x14ac:dyDescent="0.3">
      <c r="B15" s="32" t="s">
        <v>11</v>
      </c>
      <c r="C15" s="18">
        <f>'ПСГ Краснопопівське'!C7</f>
        <v>80.790848000000011</v>
      </c>
      <c r="D15" s="18">
        <f>'ПСГ Краснопопівське'!D7</f>
        <v>0</v>
      </c>
      <c r="E15" s="18">
        <f>'ПСГ Краснопопівське'!E7</f>
        <v>1.7999999999999998E-4</v>
      </c>
      <c r="F15" s="18">
        <v>420</v>
      </c>
      <c r="G15" s="34">
        <f t="shared" si="0"/>
        <v>339.20915200000002</v>
      </c>
    </row>
    <row r="16" spans="2:7" x14ac:dyDescent="0.3">
      <c r="B16" s="32" t="s">
        <v>12</v>
      </c>
      <c r="C16" s="18">
        <f>'ПСГ Пролетарське'!C7</f>
        <v>336.56048199999992</v>
      </c>
      <c r="D16" s="18">
        <f>'ПСГ Пролетарське'!D7</f>
        <v>0</v>
      </c>
      <c r="E16" s="18">
        <f>'ПСГ Пролетарське'!E7</f>
        <v>7.9100000000000004E-4</v>
      </c>
      <c r="F16" s="18">
        <v>1000</v>
      </c>
      <c r="G16" s="34">
        <f t="shared" si="0"/>
        <v>663.43951800000013</v>
      </c>
    </row>
    <row r="17" spans="2:7" x14ac:dyDescent="0.3">
      <c r="B17" s="32" t="s">
        <v>13</v>
      </c>
      <c r="C17" s="18">
        <f>'ПСГ Солохівське'!C7</f>
        <v>504.32730699999991</v>
      </c>
      <c r="D17" s="18">
        <f>'ПСГ Солохівське'!D7</f>
        <v>0</v>
      </c>
      <c r="E17" s="18">
        <f>'ПСГ Солохівське'!E7</f>
        <v>1.0609999999999999E-3</v>
      </c>
      <c r="F17" s="18">
        <v>1300</v>
      </c>
      <c r="G17" s="34">
        <f t="shared" si="0"/>
        <v>795.67269300000009</v>
      </c>
    </row>
    <row r="18" spans="2:7" x14ac:dyDescent="0.3">
      <c r="B18" s="32" t="s">
        <v>14</v>
      </c>
      <c r="C18" s="18">
        <f>'ПСГ Червонопартизанське'!C7</f>
        <v>754.39671999999985</v>
      </c>
      <c r="D18" s="18">
        <f>'ПСГ Червонопартизанське'!D7</f>
        <v>0</v>
      </c>
      <c r="E18" s="18">
        <f>'ПСГ Червонопартизанське'!E7</f>
        <v>5.0799999999999999E-4</v>
      </c>
      <c r="F18" s="18">
        <v>1500</v>
      </c>
      <c r="G18" s="34">
        <f t="shared" si="0"/>
        <v>745.60328000000015</v>
      </c>
    </row>
    <row r="19" spans="2:7" x14ac:dyDescent="0.3">
      <c r="B19" s="32" t="s">
        <v>15</v>
      </c>
      <c r="C19" s="18">
        <f>'ПСГ Олишівське'!C7</f>
        <v>96.064606999999981</v>
      </c>
      <c r="D19" s="18">
        <f>'ПСГ Олишівське'!D7</f>
        <v>0</v>
      </c>
      <c r="E19" s="18">
        <f>'ПСГ Олишівське'!E7</f>
        <v>8.1000000000000004E-5</v>
      </c>
      <c r="F19" s="18">
        <v>310</v>
      </c>
      <c r="G19" s="34">
        <f t="shared" si="0"/>
        <v>213.93539300000003</v>
      </c>
    </row>
    <row r="20" spans="2:7" ht="15" thickBot="1" x14ac:dyDescent="0.35">
      <c r="B20" s="29" t="s">
        <v>20</v>
      </c>
      <c r="C20" s="9">
        <f>SUM(C8:C19)</f>
        <v>15831.612597000003</v>
      </c>
      <c r="D20" s="9">
        <f t="shared" ref="D20:E20" si="1">SUM(D8:D19)</f>
        <v>13.388133</v>
      </c>
      <c r="E20" s="9">
        <f t="shared" si="1"/>
        <v>1.0601999999999999E-2</v>
      </c>
      <c r="F20" s="33">
        <v>30950</v>
      </c>
      <c r="G20" s="35">
        <f t="shared" si="0"/>
        <v>15118.387402999997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G7" sqref="G7:G13"/>
    </sheetView>
  </sheetViews>
  <sheetFormatPr defaultRowHeight="14.4" x14ac:dyDescent="0.3"/>
  <cols>
    <col min="2" max="2" width="15.6640625" customWidth="1"/>
    <col min="3" max="3" width="22.6640625" customWidth="1"/>
    <col min="4" max="4" width="28.44140625" customWidth="1"/>
    <col min="5" max="5" width="20.109375" customWidth="1"/>
    <col min="6" max="6" width="15.88671875" customWidth="1"/>
    <col min="7" max="7" width="13" customWidth="1"/>
    <col min="8" max="8" width="19" customWidth="1"/>
  </cols>
  <sheetData>
    <row r="3" spans="2:7" x14ac:dyDescent="0.3">
      <c r="B3" s="37" t="s">
        <v>29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336.56048199999992</v>
      </c>
      <c r="D7" s="22">
        <v>0</v>
      </c>
      <c r="E7" s="22">
        <v>7.9100000000000004E-4</v>
      </c>
      <c r="F7" s="18">
        <v>1000</v>
      </c>
      <c r="G7" s="23">
        <f>F7-C7</f>
        <v>663.43951800000013</v>
      </c>
    </row>
    <row r="8" spans="2:7" ht="15" x14ac:dyDescent="0.25">
      <c r="B8" s="6" t="s">
        <v>35</v>
      </c>
      <c r="C8" s="18">
        <v>336.56127299999991</v>
      </c>
      <c r="D8" s="18">
        <v>0</v>
      </c>
      <c r="E8" s="18">
        <v>1.193E-3</v>
      </c>
      <c r="F8" s="18">
        <v>1000</v>
      </c>
      <c r="G8" s="23">
        <f t="shared" ref="G8:G13" si="0">F8-C8</f>
        <v>663.43872700000009</v>
      </c>
    </row>
    <row r="9" spans="2:7" ht="15" x14ac:dyDescent="0.25">
      <c r="B9" s="7" t="s">
        <v>36</v>
      </c>
      <c r="C9" s="18">
        <v>336.56246599999992</v>
      </c>
      <c r="D9" s="18">
        <v>0</v>
      </c>
      <c r="E9" s="18">
        <v>6.0679999999999996E-3</v>
      </c>
      <c r="F9" s="18">
        <v>1000</v>
      </c>
      <c r="G9" s="23">
        <f t="shared" si="0"/>
        <v>663.43753400000014</v>
      </c>
    </row>
    <row r="10" spans="2:7" ht="15" x14ac:dyDescent="0.25">
      <c r="B10" s="7" t="s">
        <v>37</v>
      </c>
      <c r="C10" s="18">
        <v>336.56853399999989</v>
      </c>
      <c r="D10" s="18">
        <v>0</v>
      </c>
      <c r="E10" s="18">
        <v>9.7300000000000002E-4</v>
      </c>
      <c r="F10" s="18">
        <v>1000</v>
      </c>
      <c r="G10" s="23">
        <f t="shared" si="0"/>
        <v>663.43146600000011</v>
      </c>
    </row>
    <row r="11" spans="2:7" ht="15" x14ac:dyDescent="0.25">
      <c r="B11" s="7" t="s">
        <v>38</v>
      </c>
      <c r="C11" s="18">
        <v>336.56950699999987</v>
      </c>
      <c r="D11" s="18">
        <v>0</v>
      </c>
      <c r="E11" s="18">
        <v>1.0189999999999999E-3</v>
      </c>
      <c r="F11" s="18">
        <v>1000</v>
      </c>
      <c r="G11" s="23">
        <f t="shared" si="0"/>
        <v>663.43049300000007</v>
      </c>
    </row>
    <row r="12" spans="2:7" ht="15" x14ac:dyDescent="0.25">
      <c r="B12" s="7" t="s">
        <v>39</v>
      </c>
      <c r="C12" s="18">
        <v>336.57052599999992</v>
      </c>
      <c r="D12" s="18">
        <v>0</v>
      </c>
      <c r="E12" s="18">
        <v>7.2899999999999994E-4</v>
      </c>
      <c r="F12" s="18">
        <v>1000</v>
      </c>
      <c r="G12" s="23">
        <f t="shared" si="0"/>
        <v>663.42947400000003</v>
      </c>
    </row>
    <row r="13" spans="2:7" ht="15.75" thickBot="1" x14ac:dyDescent="0.3">
      <c r="B13" s="8" t="s">
        <v>40</v>
      </c>
      <c r="C13" s="9">
        <v>336.57125499999989</v>
      </c>
      <c r="D13" s="9">
        <v>0</v>
      </c>
      <c r="E13" s="9">
        <v>1.075E-3</v>
      </c>
      <c r="F13" s="18">
        <v>1000</v>
      </c>
      <c r="G13" s="23">
        <f t="shared" si="0"/>
        <v>663.42874500000016</v>
      </c>
    </row>
    <row r="14" spans="2:7" ht="15" x14ac:dyDescent="0.25">
      <c r="B14" s="14"/>
      <c r="C14" s="14"/>
      <c r="D14" s="14"/>
      <c r="E14" s="14"/>
      <c r="F14" s="14"/>
      <c r="G14" s="14"/>
    </row>
  </sheetData>
  <mergeCells count="1">
    <mergeCell ref="B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G7" sqref="G7:G13"/>
    </sheetView>
  </sheetViews>
  <sheetFormatPr defaultRowHeight="14.4" x14ac:dyDescent="0.3"/>
  <cols>
    <col min="2" max="2" width="14.5546875" customWidth="1"/>
    <col min="3" max="3" width="22.6640625" customWidth="1"/>
    <col min="4" max="4" width="29.44140625" customWidth="1"/>
    <col min="5" max="5" width="16" customWidth="1"/>
    <col min="6" max="6" width="15.5546875" customWidth="1"/>
    <col min="7" max="7" width="12.6640625" customWidth="1"/>
  </cols>
  <sheetData>
    <row r="3" spans="2:9" x14ac:dyDescent="0.3">
      <c r="B3" s="37" t="s">
        <v>30</v>
      </c>
      <c r="C3" s="37"/>
      <c r="D3" s="37"/>
      <c r="E3" s="37"/>
      <c r="F3" s="37"/>
      <c r="G3" s="37"/>
      <c r="H3" s="10"/>
      <c r="I3" s="10"/>
    </row>
    <row r="4" spans="2:9" ht="16.8" thickBot="1" x14ac:dyDescent="0.35">
      <c r="B4" s="14"/>
      <c r="C4" s="14"/>
      <c r="D4" s="14"/>
      <c r="E4" s="14"/>
      <c r="F4" s="14"/>
      <c r="G4" s="19" t="s">
        <v>2</v>
      </c>
    </row>
    <row r="5" spans="2:9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9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9" s="14" customFormat="1" ht="15" x14ac:dyDescent="0.25">
      <c r="B7" s="6" t="s">
        <v>34</v>
      </c>
      <c r="C7" s="18">
        <v>504.32730699999991</v>
      </c>
      <c r="D7" s="22">
        <v>0</v>
      </c>
      <c r="E7" s="22">
        <v>1.0609999999999999E-3</v>
      </c>
      <c r="F7" s="18">
        <v>1300</v>
      </c>
      <c r="G7" s="23">
        <f>F7-C7</f>
        <v>795.67269300000009</v>
      </c>
    </row>
    <row r="8" spans="2:9" ht="15" x14ac:dyDescent="0.25">
      <c r="B8" s="6" t="s">
        <v>35</v>
      </c>
      <c r="C8" s="18">
        <v>504.3283679999999</v>
      </c>
      <c r="D8" s="18">
        <v>0</v>
      </c>
      <c r="E8" s="18">
        <v>4.7199999999999998E-4</v>
      </c>
      <c r="F8" s="18">
        <v>1300</v>
      </c>
      <c r="G8" s="23">
        <f t="shared" ref="G8:G13" si="0">F8-C8</f>
        <v>795.67163200000005</v>
      </c>
    </row>
    <row r="9" spans="2:9" ht="15" x14ac:dyDescent="0.25">
      <c r="B9" s="7" t="s">
        <v>36</v>
      </c>
      <c r="C9" s="18">
        <v>504.3288399999999</v>
      </c>
      <c r="D9" s="18">
        <v>0</v>
      </c>
      <c r="E9" s="18">
        <v>6.0099999999999997E-4</v>
      </c>
      <c r="F9" s="18">
        <v>1300</v>
      </c>
      <c r="G9" s="23">
        <f t="shared" si="0"/>
        <v>795.6711600000001</v>
      </c>
    </row>
    <row r="10" spans="2:9" ht="15" x14ac:dyDescent="0.25">
      <c r="B10" s="7" t="s">
        <v>37</v>
      </c>
      <c r="C10" s="18">
        <v>504.32944099999992</v>
      </c>
      <c r="D10" s="18">
        <v>0</v>
      </c>
      <c r="E10" s="18">
        <v>4.6200000000000001E-4</v>
      </c>
      <c r="F10" s="18">
        <v>1300</v>
      </c>
      <c r="G10" s="23">
        <f t="shared" si="0"/>
        <v>795.67055900000014</v>
      </c>
    </row>
    <row r="11" spans="2:9" ht="15" x14ac:dyDescent="0.25">
      <c r="B11" s="7" t="s">
        <v>38</v>
      </c>
      <c r="C11" s="18">
        <v>504.32990299999989</v>
      </c>
      <c r="D11" s="18">
        <v>0</v>
      </c>
      <c r="E11" s="18">
        <v>5.4600000000000004E-4</v>
      </c>
      <c r="F11" s="18">
        <v>1300</v>
      </c>
      <c r="G11" s="23">
        <f t="shared" si="0"/>
        <v>795.67009700000017</v>
      </c>
    </row>
    <row r="12" spans="2:9" ht="15" x14ac:dyDescent="0.25">
      <c r="B12" s="7" t="s">
        <v>39</v>
      </c>
      <c r="C12" s="18">
        <v>504.33044899999987</v>
      </c>
      <c r="D12" s="18">
        <v>0</v>
      </c>
      <c r="E12" s="18">
        <v>6.9099999999999999E-4</v>
      </c>
      <c r="F12" s="18">
        <v>1300</v>
      </c>
      <c r="G12" s="23">
        <f t="shared" si="0"/>
        <v>795.66955100000018</v>
      </c>
    </row>
    <row r="13" spans="2:9" ht="15.75" thickBot="1" x14ac:dyDescent="0.3">
      <c r="B13" s="8" t="s">
        <v>40</v>
      </c>
      <c r="C13" s="9">
        <v>504.33113999999989</v>
      </c>
      <c r="D13" s="9">
        <v>0</v>
      </c>
      <c r="E13" s="9">
        <v>7.2599999999999997E-4</v>
      </c>
      <c r="F13" s="18">
        <v>1300</v>
      </c>
      <c r="G13" s="23">
        <f t="shared" si="0"/>
        <v>795.66886000000011</v>
      </c>
    </row>
  </sheetData>
  <mergeCells count="1">
    <mergeCell ref="B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B5" sqref="B5:G5"/>
    </sheetView>
  </sheetViews>
  <sheetFormatPr defaultRowHeight="14.4" x14ac:dyDescent="0.3"/>
  <cols>
    <col min="2" max="2" width="14.6640625" customWidth="1"/>
    <col min="3" max="3" width="13.88671875" customWidth="1"/>
    <col min="4" max="4" width="14.88671875" customWidth="1"/>
    <col min="5" max="5" width="16.5546875" customWidth="1"/>
    <col min="6" max="6" width="18.5546875" customWidth="1"/>
    <col min="7" max="7" width="15.88671875" customWidth="1"/>
  </cols>
  <sheetData>
    <row r="3" spans="2:7" x14ac:dyDescent="0.3">
      <c r="B3" s="37" t="s">
        <v>31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754.39671999999985</v>
      </c>
      <c r="D7" s="22">
        <v>0</v>
      </c>
      <c r="E7" s="22">
        <v>5.0799999999999999E-4</v>
      </c>
      <c r="F7" s="18">
        <v>1500</v>
      </c>
      <c r="G7" s="23">
        <f>F7-C7</f>
        <v>745.60328000000015</v>
      </c>
    </row>
    <row r="8" spans="2:7" ht="15" x14ac:dyDescent="0.25">
      <c r="B8" s="6" t="s">
        <v>35</v>
      </c>
      <c r="C8" s="18">
        <v>754.39722799999993</v>
      </c>
      <c r="D8" s="18">
        <v>0</v>
      </c>
      <c r="E8" s="18">
        <v>1.98E-3</v>
      </c>
      <c r="F8" s="18">
        <v>1500</v>
      </c>
      <c r="G8" s="23">
        <f t="shared" ref="G8:G13" si="0">F8-C8</f>
        <v>745.60277200000007</v>
      </c>
    </row>
    <row r="9" spans="2:7" ht="15" x14ac:dyDescent="0.25">
      <c r="B9" s="7" t="s">
        <v>36</v>
      </c>
      <c r="C9" s="18">
        <v>754.39920799999993</v>
      </c>
      <c r="D9" s="18">
        <v>0</v>
      </c>
      <c r="E9" s="18">
        <v>7.6300000000000001E-4</v>
      </c>
      <c r="F9" s="18">
        <v>1500</v>
      </c>
      <c r="G9" s="23">
        <f t="shared" si="0"/>
        <v>745.60079200000007</v>
      </c>
    </row>
    <row r="10" spans="2:7" ht="15" x14ac:dyDescent="0.25">
      <c r="B10" s="7" t="s">
        <v>37</v>
      </c>
      <c r="C10" s="18">
        <v>754.39997099999994</v>
      </c>
      <c r="D10" s="18">
        <v>0</v>
      </c>
      <c r="E10" s="18">
        <v>6.29E-4</v>
      </c>
      <c r="F10" s="18">
        <v>1500</v>
      </c>
      <c r="G10" s="23">
        <f t="shared" si="0"/>
        <v>745.60002900000006</v>
      </c>
    </row>
    <row r="11" spans="2:7" ht="15" x14ac:dyDescent="0.25">
      <c r="B11" s="7" t="s">
        <v>38</v>
      </c>
      <c r="C11" s="18">
        <v>754.40059999999983</v>
      </c>
      <c r="D11" s="18">
        <v>0</v>
      </c>
      <c r="E11" s="18">
        <v>9.7900000000000005E-4</v>
      </c>
      <c r="F11" s="18">
        <v>1500</v>
      </c>
      <c r="G11" s="23">
        <f t="shared" si="0"/>
        <v>745.59940000000017</v>
      </c>
    </row>
    <row r="12" spans="2:7" ht="15" x14ac:dyDescent="0.25">
      <c r="B12" s="7" t="s">
        <v>39</v>
      </c>
      <c r="C12" s="18">
        <v>754.40157899999986</v>
      </c>
      <c r="D12" s="18">
        <v>0</v>
      </c>
      <c r="E12" s="18">
        <v>3.6699999999999998E-4</v>
      </c>
      <c r="F12" s="18">
        <v>1500</v>
      </c>
      <c r="G12" s="23">
        <f t="shared" si="0"/>
        <v>745.59842100000014</v>
      </c>
    </row>
    <row r="13" spans="2:7" ht="15.75" thickBot="1" x14ac:dyDescent="0.3">
      <c r="B13" s="8" t="s">
        <v>40</v>
      </c>
      <c r="C13" s="9">
        <v>754.40194599999984</v>
      </c>
      <c r="D13" s="9">
        <v>0</v>
      </c>
      <c r="E13" s="9">
        <v>3.5E-4</v>
      </c>
      <c r="F13" s="18">
        <v>1500</v>
      </c>
      <c r="G13" s="23">
        <f t="shared" si="0"/>
        <v>745.59805400000016</v>
      </c>
    </row>
  </sheetData>
  <mergeCells count="1">
    <mergeCell ref="B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F29" sqref="F29"/>
    </sheetView>
  </sheetViews>
  <sheetFormatPr defaultRowHeight="14.4" x14ac:dyDescent="0.3"/>
  <cols>
    <col min="2" max="2" width="19.33203125" customWidth="1"/>
    <col min="3" max="3" width="20.109375" customWidth="1"/>
    <col min="4" max="4" width="17.6640625" customWidth="1"/>
    <col min="5" max="5" width="17.5546875" customWidth="1"/>
    <col min="6" max="6" width="18.44140625" customWidth="1"/>
    <col min="7" max="7" width="14.88671875" customWidth="1"/>
  </cols>
  <sheetData>
    <row r="3" spans="2:7" x14ac:dyDescent="0.3">
      <c r="B3" s="37" t="s">
        <v>32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96.064606999999981</v>
      </c>
      <c r="D7" s="22">
        <v>0</v>
      </c>
      <c r="E7" s="22">
        <v>8.1000000000000004E-5</v>
      </c>
      <c r="F7" s="18">
        <v>310</v>
      </c>
      <c r="G7" s="23">
        <f>F7-C7</f>
        <v>213.93539300000003</v>
      </c>
    </row>
    <row r="8" spans="2:7" ht="15" x14ac:dyDescent="0.25">
      <c r="B8" s="6" t="s">
        <v>35</v>
      </c>
      <c r="C8" s="18">
        <v>96.064687999999975</v>
      </c>
      <c r="D8" s="18">
        <v>0</v>
      </c>
      <c r="E8" s="18">
        <v>8.1000000000000004E-5</v>
      </c>
      <c r="F8" s="18">
        <v>310</v>
      </c>
      <c r="G8" s="23">
        <f t="shared" ref="G8:G13" si="0">F8-C8</f>
        <v>213.93531200000001</v>
      </c>
    </row>
    <row r="9" spans="2:7" ht="15" x14ac:dyDescent="0.25">
      <c r="B9" s="7" t="s">
        <v>36</v>
      </c>
      <c r="C9" s="18">
        <v>96.064768999999984</v>
      </c>
      <c r="D9" s="18">
        <v>0</v>
      </c>
      <c r="E9" s="18">
        <v>8.1000000000000004E-5</v>
      </c>
      <c r="F9" s="18">
        <v>310</v>
      </c>
      <c r="G9" s="23">
        <f t="shared" si="0"/>
        <v>213.93523100000002</v>
      </c>
    </row>
    <row r="10" spans="2:7" ht="15" x14ac:dyDescent="0.25">
      <c r="B10" s="7" t="s">
        <v>37</v>
      </c>
      <c r="C10" s="18">
        <v>96.064849999999979</v>
      </c>
      <c r="D10" s="18">
        <v>0</v>
      </c>
      <c r="E10" s="18">
        <v>8.1000000000000004E-5</v>
      </c>
      <c r="F10" s="18">
        <v>310</v>
      </c>
      <c r="G10" s="23">
        <f t="shared" si="0"/>
        <v>213.93515000000002</v>
      </c>
    </row>
    <row r="11" spans="2:7" ht="15" x14ac:dyDescent="0.25">
      <c r="B11" s="7" t="s">
        <v>38</v>
      </c>
      <c r="C11" s="18">
        <v>96.064930999999973</v>
      </c>
      <c r="D11" s="18">
        <v>0</v>
      </c>
      <c r="E11" s="18">
        <v>8.1000000000000004E-5</v>
      </c>
      <c r="F11" s="18">
        <v>310</v>
      </c>
      <c r="G11" s="23">
        <f t="shared" si="0"/>
        <v>213.93506900000003</v>
      </c>
    </row>
    <row r="12" spans="2:7" ht="15" x14ac:dyDescent="0.25">
      <c r="B12" s="7" t="s">
        <v>39</v>
      </c>
      <c r="C12" s="18">
        <v>96.065011999999982</v>
      </c>
      <c r="D12" s="18">
        <v>0</v>
      </c>
      <c r="E12" s="18">
        <v>8.1000000000000004E-5</v>
      </c>
      <c r="F12" s="18">
        <v>310</v>
      </c>
      <c r="G12" s="23">
        <f t="shared" si="0"/>
        <v>213.93498800000003</v>
      </c>
    </row>
    <row r="13" spans="2:7" ht="15.75" thickBot="1" x14ac:dyDescent="0.3">
      <c r="B13" s="8" t="s">
        <v>40</v>
      </c>
      <c r="C13" s="9">
        <v>96.065092999999976</v>
      </c>
      <c r="D13" s="9">
        <v>0</v>
      </c>
      <c r="E13" s="9">
        <v>8.1000000000000004E-5</v>
      </c>
      <c r="F13" s="18">
        <v>310</v>
      </c>
      <c r="G13" s="23">
        <f t="shared" si="0"/>
        <v>213.93490700000001</v>
      </c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abSelected="1" workbookViewId="0">
      <selection activeCell="G7" sqref="G7:G13"/>
    </sheetView>
  </sheetViews>
  <sheetFormatPr defaultRowHeight="14.4" x14ac:dyDescent="0.3"/>
  <cols>
    <col min="2" max="2" width="13.6640625" customWidth="1"/>
    <col min="3" max="3" width="21.109375" customWidth="1"/>
    <col min="4" max="4" width="27.44140625" customWidth="1"/>
    <col min="5" max="5" width="20.109375" customWidth="1"/>
    <col min="6" max="6" width="17.5546875" style="14" customWidth="1"/>
    <col min="7" max="7" width="15.109375" customWidth="1"/>
    <col min="8" max="8" width="15.33203125" customWidth="1"/>
  </cols>
  <sheetData>
    <row r="3" spans="1:8" x14ac:dyDescent="0.3">
      <c r="B3" s="37" t="s">
        <v>24</v>
      </c>
      <c r="C3" s="37"/>
      <c r="D3" s="37"/>
      <c r="E3" s="37"/>
      <c r="F3" s="37"/>
      <c r="G3" s="37"/>
      <c r="H3" s="13"/>
    </row>
    <row r="4" spans="1:8" ht="16.8" thickBot="1" x14ac:dyDescent="0.35">
      <c r="A4" s="1"/>
      <c r="B4" s="11"/>
      <c r="C4" s="11"/>
      <c r="D4" s="11"/>
      <c r="E4" s="11"/>
      <c r="G4" s="19" t="s">
        <v>2</v>
      </c>
      <c r="H4" s="11"/>
    </row>
    <row r="5" spans="1:8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1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1:8" s="14" customFormat="1" ht="15" x14ac:dyDescent="0.25">
      <c r="B7" s="6" t="s">
        <v>34</v>
      </c>
      <c r="C7" s="18">
        <v>9246.4753180000007</v>
      </c>
      <c r="D7" s="22">
        <v>9.3263529999999992</v>
      </c>
      <c r="E7" s="22">
        <v>2.186E-3</v>
      </c>
      <c r="F7" s="26">
        <f>Всі_ПСГ!$F$8</f>
        <v>17050</v>
      </c>
      <c r="G7" s="23">
        <f>F7-C7</f>
        <v>7803.5246819999993</v>
      </c>
    </row>
    <row r="8" spans="1:8" ht="15" x14ac:dyDescent="0.25">
      <c r="B8" s="6" t="s">
        <v>35</v>
      </c>
      <c r="C8" s="18">
        <v>9237.1511510000018</v>
      </c>
      <c r="D8" s="18">
        <v>9.4365239999999986</v>
      </c>
      <c r="E8" s="18">
        <v>2.1150000000000001E-3</v>
      </c>
      <c r="F8" s="26">
        <f>Всі_ПСГ!$F$8</f>
        <v>17050</v>
      </c>
      <c r="G8" s="23">
        <f t="shared" ref="G8:G12" si="0">F8-C8</f>
        <v>7812.8488489999982</v>
      </c>
      <c r="H8" s="11"/>
    </row>
    <row r="9" spans="1:8" ht="15" x14ac:dyDescent="0.25">
      <c r="B9" s="7" t="s">
        <v>36</v>
      </c>
      <c r="C9" s="18">
        <v>9227.7167420000005</v>
      </c>
      <c r="D9" s="18">
        <v>3.8663210000000001</v>
      </c>
      <c r="E9" s="18">
        <v>4.235E-3</v>
      </c>
      <c r="F9" s="26">
        <f>Всі_ПСГ!$F$8</f>
        <v>17050</v>
      </c>
      <c r="G9" s="23">
        <f t="shared" si="0"/>
        <v>7822.2832579999995</v>
      </c>
      <c r="H9" s="11"/>
    </row>
    <row r="10" spans="1:8" ht="15" x14ac:dyDescent="0.25">
      <c r="B10" s="7" t="s">
        <v>37</v>
      </c>
      <c r="C10" s="18">
        <v>9223.8546560000013</v>
      </c>
      <c r="D10" s="18">
        <v>0</v>
      </c>
      <c r="E10" s="18">
        <v>3.8709999999999999E-3</v>
      </c>
      <c r="F10" s="26">
        <f>Всі_ПСГ!$F$8</f>
        <v>17050</v>
      </c>
      <c r="G10" s="23">
        <f t="shared" si="0"/>
        <v>7826.1453439999987</v>
      </c>
      <c r="H10" s="11"/>
    </row>
    <row r="11" spans="1:8" ht="15" x14ac:dyDescent="0.25">
      <c r="B11" s="7" t="s">
        <v>38</v>
      </c>
      <c r="C11" s="18">
        <v>9223.8585270000003</v>
      </c>
      <c r="D11" s="18">
        <v>0</v>
      </c>
      <c r="E11" s="18">
        <v>4.0179999999999999E-3</v>
      </c>
      <c r="F11" s="26">
        <f>Всі_ПСГ!$F$8</f>
        <v>17050</v>
      </c>
      <c r="G11" s="23">
        <f t="shared" si="0"/>
        <v>7826.1414729999997</v>
      </c>
      <c r="H11" s="11"/>
    </row>
    <row r="12" spans="1:8" ht="15" x14ac:dyDescent="0.25">
      <c r="B12" s="7" t="s">
        <v>39</v>
      </c>
      <c r="C12" s="18">
        <v>9223.8625450000018</v>
      </c>
      <c r="D12" s="18">
        <v>0</v>
      </c>
      <c r="E12" s="18">
        <v>4.0790000000000002E-3</v>
      </c>
      <c r="F12" s="26">
        <f>Всі_ПСГ!$F$8</f>
        <v>17050</v>
      </c>
      <c r="G12" s="23">
        <f t="shared" si="0"/>
        <v>7826.1374549999982</v>
      </c>
      <c r="H12" s="11"/>
    </row>
    <row r="13" spans="1:8" ht="15.75" thickBot="1" x14ac:dyDescent="0.3">
      <c r="B13" s="8" t="s">
        <v>40</v>
      </c>
      <c r="C13" s="9">
        <v>9223.8666240000002</v>
      </c>
      <c r="D13" s="9">
        <v>0</v>
      </c>
      <c r="E13" s="9">
        <v>4.1110000000000001E-3</v>
      </c>
      <c r="F13" s="26">
        <f>Всі_ПСГ!$F$8</f>
        <v>17050</v>
      </c>
      <c r="G13" s="23">
        <f>F13-C13</f>
        <v>7826.1333759999998</v>
      </c>
      <c r="H13" s="11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5.109375" customWidth="1"/>
    <col min="3" max="3" width="22" customWidth="1"/>
    <col min="4" max="4" width="28.88671875" customWidth="1"/>
    <col min="5" max="5" width="18.33203125" customWidth="1"/>
    <col min="6" max="6" width="13.109375" customWidth="1"/>
    <col min="7" max="7" width="15.109375" customWidth="1"/>
  </cols>
  <sheetData>
    <row r="3" spans="2:7" x14ac:dyDescent="0.3">
      <c r="B3" s="37" t="s">
        <v>23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364.43761000000006</v>
      </c>
      <c r="D7" s="22">
        <v>0</v>
      </c>
      <c r="E7" s="22">
        <v>2.8530000000000001E-3</v>
      </c>
      <c r="F7" s="17">
        <v>1900</v>
      </c>
      <c r="G7" s="23">
        <f>F7-C7</f>
        <v>1535.5623900000001</v>
      </c>
    </row>
    <row r="8" spans="2:7" ht="15" x14ac:dyDescent="0.25">
      <c r="B8" s="6" t="s">
        <v>35</v>
      </c>
      <c r="C8" s="18">
        <v>364.44046300000002</v>
      </c>
      <c r="D8" s="18">
        <v>0</v>
      </c>
      <c r="E8" s="18">
        <v>2.4790000000000003E-3</v>
      </c>
      <c r="F8" s="17">
        <v>1900</v>
      </c>
      <c r="G8" s="23">
        <f t="shared" ref="G8:G13" si="0">F8-C8</f>
        <v>1535.5595370000001</v>
      </c>
    </row>
    <row r="9" spans="2:7" ht="15" x14ac:dyDescent="0.25">
      <c r="B9" s="7" t="s">
        <v>36</v>
      </c>
      <c r="C9" s="18">
        <v>364.44294200000007</v>
      </c>
      <c r="D9" s="18">
        <v>0</v>
      </c>
      <c r="E9" s="18">
        <v>3.2420000000000001E-3</v>
      </c>
      <c r="F9" s="17">
        <v>1900</v>
      </c>
      <c r="G9" s="23">
        <f t="shared" si="0"/>
        <v>1535.5570579999999</v>
      </c>
    </row>
    <row r="10" spans="2:7" ht="15" x14ac:dyDescent="0.25">
      <c r="B10" s="7" t="s">
        <v>37</v>
      </c>
      <c r="C10" s="18">
        <v>364.44618400000007</v>
      </c>
      <c r="D10" s="18">
        <v>0</v>
      </c>
      <c r="E10" s="18">
        <v>3.1649999999999998E-3</v>
      </c>
      <c r="F10" s="17">
        <v>1900</v>
      </c>
      <c r="G10" s="23">
        <f t="shared" si="0"/>
        <v>1535.5538159999999</v>
      </c>
    </row>
    <row r="11" spans="2:7" ht="15" x14ac:dyDescent="0.25">
      <c r="B11" s="7" t="s">
        <v>38</v>
      </c>
      <c r="C11" s="18">
        <v>364.44934900000004</v>
      </c>
      <c r="D11" s="18">
        <v>0</v>
      </c>
      <c r="E11" s="18">
        <v>3.1050000000000001E-3</v>
      </c>
      <c r="F11" s="17">
        <v>1900</v>
      </c>
      <c r="G11" s="23">
        <f t="shared" si="0"/>
        <v>1535.550651</v>
      </c>
    </row>
    <row r="12" spans="2:7" ht="15" x14ac:dyDescent="0.25">
      <c r="B12" s="7" t="s">
        <v>39</v>
      </c>
      <c r="C12" s="18">
        <v>364.45245400000005</v>
      </c>
      <c r="D12" s="18">
        <v>0</v>
      </c>
      <c r="E12" s="18">
        <v>3.114E-3</v>
      </c>
      <c r="F12" s="17">
        <v>1900</v>
      </c>
      <c r="G12" s="23">
        <f t="shared" si="0"/>
        <v>1535.547546</v>
      </c>
    </row>
    <row r="13" spans="2:7" ht="15.75" thickBot="1" x14ac:dyDescent="0.3">
      <c r="B13" s="8" t="s">
        <v>40</v>
      </c>
      <c r="C13" s="9">
        <v>364.45556800000003</v>
      </c>
      <c r="D13" s="9">
        <v>0</v>
      </c>
      <c r="E13" s="9">
        <v>3.1070000000000004E-3</v>
      </c>
      <c r="F13" s="17">
        <v>1900</v>
      </c>
      <c r="G13" s="23">
        <f t="shared" si="0"/>
        <v>1535.5444319999999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G7" sqref="G7:G13"/>
    </sheetView>
  </sheetViews>
  <sheetFormatPr defaultRowHeight="14.4" x14ac:dyDescent="0.3"/>
  <cols>
    <col min="2" max="2" width="16.5546875" customWidth="1"/>
    <col min="3" max="3" width="23.5546875" customWidth="1"/>
    <col min="4" max="4" width="25.5546875" customWidth="1"/>
    <col min="5" max="5" width="18.5546875" customWidth="1"/>
    <col min="6" max="6" width="16.5546875" customWidth="1"/>
    <col min="7" max="7" width="15.5546875" customWidth="1"/>
  </cols>
  <sheetData>
    <row r="2" spans="2:7" ht="15" x14ac:dyDescent="0.25">
      <c r="B2" s="27"/>
      <c r="C2" s="27"/>
      <c r="D2" s="27"/>
      <c r="E2" s="27"/>
      <c r="F2" s="27"/>
    </row>
    <row r="3" spans="2:7" x14ac:dyDescent="0.3">
      <c r="B3" s="37" t="s">
        <v>22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477.49010799999991</v>
      </c>
      <c r="D7" s="22">
        <v>4.0617800000000006</v>
      </c>
      <c r="E7" s="22">
        <v>0</v>
      </c>
      <c r="F7" s="18">
        <v>1920</v>
      </c>
      <c r="G7" s="23">
        <f>F7-C7</f>
        <v>1442.509892</v>
      </c>
    </row>
    <row r="8" spans="2:7" ht="15" x14ac:dyDescent="0.25">
      <c r="B8" s="6" t="s">
        <v>35</v>
      </c>
      <c r="C8" s="18">
        <v>473.42832799999991</v>
      </c>
      <c r="D8" s="18">
        <v>0</v>
      </c>
      <c r="E8" s="18">
        <v>1.524E-3</v>
      </c>
      <c r="F8" s="18">
        <v>1920</v>
      </c>
      <c r="G8" s="23">
        <f t="shared" ref="G8:G13" si="0">F8-C8</f>
        <v>1446.571672</v>
      </c>
    </row>
    <row r="9" spans="2:7" ht="15" x14ac:dyDescent="0.25">
      <c r="B9" s="7" t="s">
        <v>36</v>
      </c>
      <c r="C9" s="18">
        <v>473.42985199999993</v>
      </c>
      <c r="D9" s="18">
        <v>0</v>
      </c>
      <c r="E9" s="18">
        <v>9.1319999999999995E-3</v>
      </c>
      <c r="F9" s="18">
        <v>1920</v>
      </c>
      <c r="G9" s="23">
        <f t="shared" si="0"/>
        <v>1446.570148</v>
      </c>
    </row>
    <row r="10" spans="2:7" ht="15" x14ac:dyDescent="0.25">
      <c r="B10" s="7" t="s">
        <v>37</v>
      </c>
      <c r="C10" s="18">
        <v>473.43898399999989</v>
      </c>
      <c r="D10" s="18">
        <v>0</v>
      </c>
      <c r="E10" s="18">
        <v>1.717E-3</v>
      </c>
      <c r="F10" s="18">
        <v>1920</v>
      </c>
      <c r="G10" s="23">
        <f t="shared" si="0"/>
        <v>1446.5610160000001</v>
      </c>
    </row>
    <row r="11" spans="2:7" ht="15" x14ac:dyDescent="0.25">
      <c r="B11" s="7" t="s">
        <v>38</v>
      </c>
      <c r="C11" s="18">
        <v>473.44070099999993</v>
      </c>
      <c r="D11" s="18">
        <v>0</v>
      </c>
      <c r="E11" s="18">
        <v>1.8959999999999999E-3</v>
      </c>
      <c r="F11" s="18">
        <v>1920</v>
      </c>
      <c r="G11" s="23">
        <f t="shared" si="0"/>
        <v>1446.559299</v>
      </c>
    </row>
    <row r="12" spans="2:7" ht="15" x14ac:dyDescent="0.25">
      <c r="B12" s="7" t="s">
        <v>39</v>
      </c>
      <c r="C12" s="18">
        <v>473.44259699999992</v>
      </c>
      <c r="D12" s="18">
        <v>0</v>
      </c>
      <c r="E12" s="18">
        <v>1.856E-3</v>
      </c>
      <c r="F12" s="18">
        <v>1920</v>
      </c>
      <c r="G12" s="23">
        <f t="shared" si="0"/>
        <v>1446.557403</v>
      </c>
    </row>
    <row r="13" spans="2:7" ht="15.75" thickBot="1" x14ac:dyDescent="0.3">
      <c r="B13" s="8" t="s">
        <v>40</v>
      </c>
      <c r="C13" s="9">
        <v>473.4444529999999</v>
      </c>
      <c r="D13" s="9">
        <v>0</v>
      </c>
      <c r="E13" s="9">
        <v>1.717E-3</v>
      </c>
      <c r="F13" s="18">
        <v>1920</v>
      </c>
      <c r="G13" s="23">
        <f t="shared" si="0"/>
        <v>1446.5555470000002</v>
      </c>
    </row>
    <row r="14" spans="2:7" ht="15" x14ac:dyDescent="0.25">
      <c r="B14" s="27"/>
      <c r="C14" s="27"/>
      <c r="D14" s="27"/>
      <c r="E14" s="27"/>
      <c r="F14" s="27"/>
    </row>
    <row r="15" spans="2:7" ht="15" x14ac:dyDescent="0.25">
      <c r="B15" s="27"/>
      <c r="C15" s="27"/>
      <c r="D15" s="27"/>
      <c r="E15" s="27"/>
      <c r="F15" s="27"/>
    </row>
    <row r="16" spans="2:7" ht="15" x14ac:dyDescent="0.25">
      <c r="B16" s="27"/>
      <c r="C16" s="27"/>
      <c r="D16" s="27"/>
      <c r="E16" s="27"/>
      <c r="F16" s="27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88671875" customWidth="1"/>
    <col min="3" max="3" width="16.109375" customWidth="1"/>
    <col min="4" max="4" width="16.88671875" customWidth="1"/>
    <col min="5" max="5" width="15.33203125" customWidth="1"/>
    <col min="6" max="6" width="16.5546875" customWidth="1"/>
    <col min="7" max="7" width="16.109375" customWidth="1"/>
  </cols>
  <sheetData>
    <row r="3" spans="2:7" x14ac:dyDescent="0.3">
      <c r="B3" s="37" t="s">
        <v>21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1863.271133</v>
      </c>
      <c r="D7" s="22">
        <v>0</v>
      </c>
      <c r="E7" s="22">
        <v>8.8699999999999998E-4</v>
      </c>
      <c r="F7" s="18">
        <v>2150</v>
      </c>
      <c r="G7" s="23">
        <f>F7-C7</f>
        <v>286.72886700000004</v>
      </c>
    </row>
    <row r="8" spans="2:7" ht="15" x14ac:dyDescent="0.25">
      <c r="B8" s="6" t="s">
        <v>35</v>
      </c>
      <c r="C8" s="18">
        <v>1863.2720199999999</v>
      </c>
      <c r="D8" s="18">
        <v>0</v>
      </c>
      <c r="E8" s="18">
        <v>8.8699999999999998E-4</v>
      </c>
      <c r="F8" s="18">
        <v>2150</v>
      </c>
      <c r="G8" s="23">
        <f t="shared" ref="G8:G13" si="0">F8-C8</f>
        <v>286.72798000000012</v>
      </c>
    </row>
    <row r="9" spans="2:7" ht="15" x14ac:dyDescent="0.25">
      <c r="B9" s="7" t="s">
        <v>36</v>
      </c>
      <c r="C9" s="18">
        <v>1863.272907</v>
      </c>
      <c r="D9" s="18">
        <v>0</v>
      </c>
      <c r="E9" s="18">
        <v>8.8699999999999998E-4</v>
      </c>
      <c r="F9" s="18">
        <v>2150</v>
      </c>
      <c r="G9" s="23">
        <f t="shared" si="0"/>
        <v>286.72709299999997</v>
      </c>
    </row>
    <row r="10" spans="2:7" ht="15" x14ac:dyDescent="0.25">
      <c r="B10" s="7" t="s">
        <v>37</v>
      </c>
      <c r="C10" s="18">
        <v>1863.273794</v>
      </c>
      <c r="D10" s="18">
        <v>0</v>
      </c>
      <c r="E10" s="18">
        <v>8.8699999999999998E-4</v>
      </c>
      <c r="F10" s="18">
        <v>2150</v>
      </c>
      <c r="G10" s="23">
        <f t="shared" si="0"/>
        <v>286.72620600000005</v>
      </c>
    </row>
    <row r="11" spans="2:7" ht="15" x14ac:dyDescent="0.25">
      <c r="B11" s="7" t="s">
        <v>38</v>
      </c>
      <c r="C11" s="18">
        <v>1863.2746810000001</v>
      </c>
      <c r="D11" s="18">
        <v>0</v>
      </c>
      <c r="E11" s="18">
        <v>8.8699999999999998E-4</v>
      </c>
      <c r="F11" s="18">
        <v>2150</v>
      </c>
      <c r="G11" s="23">
        <f t="shared" si="0"/>
        <v>286.7253189999999</v>
      </c>
    </row>
    <row r="12" spans="2:7" ht="15" x14ac:dyDescent="0.25">
      <c r="B12" s="7" t="s">
        <v>39</v>
      </c>
      <c r="C12" s="18">
        <v>1863.275568</v>
      </c>
      <c r="D12" s="18">
        <v>0</v>
      </c>
      <c r="E12" s="18">
        <v>8.8699999999999998E-4</v>
      </c>
      <c r="F12" s="18">
        <v>2150</v>
      </c>
      <c r="G12" s="23">
        <f t="shared" si="0"/>
        <v>286.72443199999998</v>
      </c>
    </row>
    <row r="13" spans="2:7" ht="15.75" thickBot="1" x14ac:dyDescent="0.3">
      <c r="B13" s="8" t="s">
        <v>40</v>
      </c>
      <c r="C13" s="9">
        <v>1863.2764549999999</v>
      </c>
      <c r="D13" s="9">
        <v>0</v>
      </c>
      <c r="E13" s="9">
        <v>1.6295730000000002</v>
      </c>
      <c r="F13" s="18">
        <v>2150</v>
      </c>
      <c r="G13" s="23">
        <f t="shared" si="0"/>
        <v>286.72354500000006</v>
      </c>
    </row>
  </sheetData>
  <mergeCells count="1">
    <mergeCell ref="B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33203125" customWidth="1"/>
    <col min="3" max="3" width="16.44140625" customWidth="1"/>
    <col min="4" max="4" width="15.5546875" customWidth="1"/>
    <col min="5" max="5" width="17.109375" customWidth="1"/>
    <col min="6" max="6" width="18.88671875" customWidth="1"/>
    <col min="7" max="7" width="16.33203125" customWidth="1"/>
  </cols>
  <sheetData>
    <row r="3" spans="2:7" x14ac:dyDescent="0.3">
      <c r="B3" s="37" t="s">
        <v>25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1556.4869939999999</v>
      </c>
      <c r="D7" s="22">
        <v>0</v>
      </c>
      <c r="E7" s="22">
        <v>1.1790000000000001E-3</v>
      </c>
      <c r="F7" s="18">
        <v>2300</v>
      </c>
      <c r="G7" s="23">
        <f>F7-C7</f>
        <v>743.51300600000013</v>
      </c>
    </row>
    <row r="8" spans="2:7" ht="15" x14ac:dyDescent="0.25">
      <c r="B8" s="6" t="s">
        <v>35</v>
      </c>
      <c r="C8" s="18">
        <v>1556.488173</v>
      </c>
      <c r="D8" s="18">
        <v>0</v>
      </c>
      <c r="E8" s="18">
        <v>1.1230000000000001E-3</v>
      </c>
      <c r="F8" s="18">
        <v>2300</v>
      </c>
      <c r="G8" s="23">
        <f t="shared" ref="G8:G13" si="0">F8-C8</f>
        <v>743.51182700000004</v>
      </c>
    </row>
    <row r="9" spans="2:7" ht="15" x14ac:dyDescent="0.25">
      <c r="B9" s="7" t="s">
        <v>36</v>
      </c>
      <c r="C9" s="18">
        <v>1556.489296</v>
      </c>
      <c r="D9" s="18">
        <v>0</v>
      </c>
      <c r="E9" s="18">
        <v>1.163E-3</v>
      </c>
      <c r="F9" s="18">
        <v>2300</v>
      </c>
      <c r="G9" s="23">
        <f t="shared" si="0"/>
        <v>743.51070400000003</v>
      </c>
    </row>
    <row r="10" spans="2:7" ht="15" x14ac:dyDescent="0.25">
      <c r="B10" s="7" t="s">
        <v>37</v>
      </c>
      <c r="C10" s="18">
        <v>1556.4904589999999</v>
      </c>
      <c r="D10" s="18">
        <v>0</v>
      </c>
      <c r="E10" s="18">
        <v>1.7459999999999999E-3</v>
      </c>
      <c r="F10" s="18">
        <v>2300</v>
      </c>
      <c r="G10" s="23">
        <f t="shared" si="0"/>
        <v>743.50954100000013</v>
      </c>
    </row>
    <row r="11" spans="2:7" ht="15" x14ac:dyDescent="0.25">
      <c r="B11" s="7" t="s">
        <v>38</v>
      </c>
      <c r="C11" s="18">
        <v>1556.4922049999998</v>
      </c>
      <c r="D11" s="18">
        <v>0</v>
      </c>
      <c r="E11" s="18">
        <v>1.8549999999999999E-3</v>
      </c>
      <c r="F11" s="18">
        <v>2300</v>
      </c>
      <c r="G11" s="23">
        <f t="shared" si="0"/>
        <v>743.50779500000021</v>
      </c>
    </row>
    <row r="12" spans="2:7" ht="15" x14ac:dyDescent="0.25">
      <c r="B12" s="7" t="s">
        <v>39</v>
      </c>
      <c r="C12" s="18">
        <v>1556.49406</v>
      </c>
      <c r="D12" s="18">
        <v>0</v>
      </c>
      <c r="E12" s="18">
        <v>1.9190000000000001E-3</v>
      </c>
      <c r="F12" s="18">
        <v>2300</v>
      </c>
      <c r="G12" s="23">
        <f t="shared" si="0"/>
        <v>743.50594000000001</v>
      </c>
    </row>
    <row r="13" spans="2:7" ht="15.75" thickBot="1" x14ac:dyDescent="0.3">
      <c r="B13" s="8" t="s">
        <v>40</v>
      </c>
      <c r="C13" s="9">
        <v>1556.4959789999998</v>
      </c>
      <c r="D13" s="9">
        <v>0</v>
      </c>
      <c r="E13" s="9">
        <v>1.8959999999999999E-3</v>
      </c>
      <c r="F13" s="18">
        <v>2300</v>
      </c>
      <c r="G13" s="23">
        <f t="shared" si="0"/>
        <v>743.50402100000019</v>
      </c>
    </row>
  </sheetData>
  <mergeCells count="1"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4.88671875" customWidth="1"/>
    <col min="3" max="3" width="19.6640625" customWidth="1"/>
    <col min="4" max="4" width="18.6640625" customWidth="1"/>
    <col min="5" max="5" width="18.109375" customWidth="1"/>
    <col min="6" max="6" width="18.6640625" customWidth="1"/>
    <col min="7" max="7" width="16.109375" customWidth="1"/>
  </cols>
  <sheetData>
    <row r="3" spans="2:7" x14ac:dyDescent="0.3">
      <c r="B3" s="37" t="s">
        <v>26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375.44778600000012</v>
      </c>
      <c r="D7" s="22">
        <v>0</v>
      </c>
      <c r="E7" s="22">
        <v>8.7600000000000004E-4</v>
      </c>
      <c r="F7" s="18">
        <v>700</v>
      </c>
      <c r="G7" s="23">
        <f>F7-C7</f>
        <v>324.55221399999988</v>
      </c>
    </row>
    <row r="8" spans="2:7" ht="15" x14ac:dyDescent="0.25">
      <c r="B8" s="6" t="s">
        <v>35</v>
      </c>
      <c r="C8" s="18">
        <v>375.44866200000007</v>
      </c>
      <c r="D8" s="18">
        <v>0</v>
      </c>
      <c r="E8" s="18">
        <v>5.1000000000000004E-4</v>
      </c>
      <c r="F8" s="18">
        <v>700</v>
      </c>
      <c r="G8" s="23">
        <f t="shared" ref="G8:G13" si="0">F8-C8</f>
        <v>324.55133799999993</v>
      </c>
    </row>
    <row r="9" spans="2:7" ht="15" x14ac:dyDescent="0.25">
      <c r="B9" s="7" t="s">
        <v>36</v>
      </c>
      <c r="C9" s="18">
        <v>375.44917200000009</v>
      </c>
      <c r="D9" s="18">
        <v>0</v>
      </c>
      <c r="E9" s="18">
        <v>1.0329999999999998E-3</v>
      </c>
      <c r="F9" s="18">
        <v>700</v>
      </c>
      <c r="G9" s="23">
        <f t="shared" si="0"/>
        <v>324.55082799999991</v>
      </c>
    </row>
    <row r="10" spans="2:7" ht="15" x14ac:dyDescent="0.25">
      <c r="B10" s="7" t="s">
        <v>37</v>
      </c>
      <c r="C10" s="18">
        <v>375.4502050000001</v>
      </c>
      <c r="D10" s="18">
        <v>0</v>
      </c>
      <c r="E10" s="18">
        <v>1.16E-4</v>
      </c>
      <c r="F10" s="18">
        <v>700</v>
      </c>
      <c r="G10" s="23">
        <f t="shared" si="0"/>
        <v>324.5497949999999</v>
      </c>
    </row>
    <row r="11" spans="2:7" ht="15" x14ac:dyDescent="0.25">
      <c r="B11" s="7" t="s">
        <v>38</v>
      </c>
      <c r="C11" s="18">
        <v>375.45032100000009</v>
      </c>
      <c r="D11" s="18">
        <v>0</v>
      </c>
      <c r="E11" s="18">
        <v>2.0899999999999998E-4</v>
      </c>
      <c r="F11" s="18">
        <v>700</v>
      </c>
      <c r="G11" s="23">
        <f t="shared" si="0"/>
        <v>324.54967899999991</v>
      </c>
    </row>
    <row r="12" spans="2:7" ht="15" x14ac:dyDescent="0.25">
      <c r="B12" s="7" t="s">
        <v>39</v>
      </c>
      <c r="C12" s="18">
        <v>375.45053000000007</v>
      </c>
      <c r="D12" s="18">
        <v>0</v>
      </c>
      <c r="E12" s="18">
        <v>3.0000000000000001E-6</v>
      </c>
      <c r="F12" s="18">
        <v>700</v>
      </c>
      <c r="G12" s="23">
        <f t="shared" si="0"/>
        <v>324.54946999999993</v>
      </c>
    </row>
    <row r="13" spans="2:7" ht="15.75" thickBot="1" x14ac:dyDescent="0.3">
      <c r="B13" s="8" t="s">
        <v>40</v>
      </c>
      <c r="C13" s="9">
        <v>375.45053300000012</v>
      </c>
      <c r="D13" s="9">
        <v>0</v>
      </c>
      <c r="E13" s="9">
        <v>3.0000000000000001E-6</v>
      </c>
      <c r="F13" s="18">
        <v>700</v>
      </c>
      <c r="G13" s="23">
        <f t="shared" si="0"/>
        <v>324.54946699999988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109375" customWidth="1"/>
    <col min="3" max="3" width="14.6640625" customWidth="1"/>
    <col min="4" max="4" width="17.6640625" customWidth="1"/>
    <col min="5" max="5" width="16.109375" customWidth="1"/>
    <col min="6" max="6" width="18" customWidth="1"/>
    <col min="7" max="7" width="17.109375" customWidth="1"/>
  </cols>
  <sheetData>
    <row r="3" spans="2:7" x14ac:dyDescent="0.3">
      <c r="B3" s="37" t="s">
        <v>27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175.86368400000001</v>
      </c>
      <c r="D7" s="22">
        <v>0</v>
      </c>
      <c r="E7" s="22">
        <v>0</v>
      </c>
      <c r="F7" s="18">
        <v>400</v>
      </c>
      <c r="G7" s="23">
        <f>F7-C7</f>
        <v>224.13631599999999</v>
      </c>
    </row>
    <row r="8" spans="2:7" ht="15" x14ac:dyDescent="0.25">
      <c r="B8" s="6" t="s">
        <v>35</v>
      </c>
      <c r="C8" s="18">
        <v>175.86368400000001</v>
      </c>
      <c r="D8" s="18">
        <v>0</v>
      </c>
      <c r="E8" s="18">
        <v>0</v>
      </c>
      <c r="F8" s="18">
        <v>400</v>
      </c>
      <c r="G8" s="23">
        <f t="shared" ref="G8:G13" si="0">F8-C8</f>
        <v>224.13631599999999</v>
      </c>
    </row>
    <row r="9" spans="2:7" ht="15" x14ac:dyDescent="0.25">
      <c r="B9" s="7" t="s">
        <v>36</v>
      </c>
      <c r="C9" s="18">
        <v>175.86368400000001</v>
      </c>
      <c r="D9" s="18">
        <v>0</v>
      </c>
      <c r="E9" s="18">
        <v>0</v>
      </c>
      <c r="F9" s="18">
        <v>400</v>
      </c>
      <c r="G9" s="23">
        <f t="shared" si="0"/>
        <v>224.13631599999999</v>
      </c>
    </row>
    <row r="10" spans="2:7" ht="15" x14ac:dyDescent="0.25">
      <c r="B10" s="7" t="s">
        <v>37</v>
      </c>
      <c r="C10" s="18">
        <v>175.86368400000001</v>
      </c>
      <c r="D10" s="18">
        <v>0</v>
      </c>
      <c r="E10" s="18">
        <v>0</v>
      </c>
      <c r="F10" s="18">
        <v>400</v>
      </c>
      <c r="G10" s="23">
        <f t="shared" si="0"/>
        <v>224.13631599999999</v>
      </c>
    </row>
    <row r="11" spans="2:7" ht="15" x14ac:dyDescent="0.25">
      <c r="B11" s="7" t="s">
        <v>38</v>
      </c>
      <c r="C11" s="18">
        <v>175.86368400000001</v>
      </c>
      <c r="D11" s="18">
        <v>0</v>
      </c>
      <c r="E11" s="18">
        <v>0</v>
      </c>
      <c r="F11" s="18">
        <v>400</v>
      </c>
      <c r="G11" s="23">
        <f t="shared" si="0"/>
        <v>224.13631599999999</v>
      </c>
    </row>
    <row r="12" spans="2:7" ht="15" x14ac:dyDescent="0.25">
      <c r="B12" s="7" t="s">
        <v>39</v>
      </c>
      <c r="C12" s="18">
        <v>175.86368400000001</v>
      </c>
      <c r="D12" s="18">
        <v>0</v>
      </c>
      <c r="E12" s="18">
        <v>0</v>
      </c>
      <c r="F12" s="18">
        <v>400</v>
      </c>
      <c r="G12" s="23">
        <f t="shared" si="0"/>
        <v>224.13631599999999</v>
      </c>
    </row>
    <row r="13" spans="2:7" ht="15.75" thickBot="1" x14ac:dyDescent="0.3">
      <c r="B13" s="8" t="s">
        <v>40</v>
      </c>
      <c r="C13" s="9">
        <v>175.86368400000001</v>
      </c>
      <c r="D13" s="9">
        <v>0</v>
      </c>
      <c r="E13" s="9">
        <v>0</v>
      </c>
      <c r="F13" s="18">
        <v>400</v>
      </c>
      <c r="G13" s="23">
        <f t="shared" si="0"/>
        <v>224.13631599999999</v>
      </c>
    </row>
  </sheetData>
  <mergeCells count="1"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workbookViewId="0">
      <selection activeCell="G7" sqref="G7:G13"/>
    </sheetView>
  </sheetViews>
  <sheetFormatPr defaultRowHeight="14.4" x14ac:dyDescent="0.3"/>
  <cols>
    <col min="2" max="2" width="15.44140625" customWidth="1"/>
    <col min="3" max="3" width="22.44140625" customWidth="1"/>
    <col min="4" max="4" width="30.33203125" customWidth="1"/>
    <col min="5" max="5" width="16.6640625" customWidth="1"/>
    <col min="6" max="6" width="17.33203125" customWidth="1"/>
    <col min="7" max="7" width="14.5546875" customWidth="1"/>
    <col min="8" max="8" width="14.6640625" customWidth="1"/>
  </cols>
  <sheetData>
    <row r="3" spans="2:8" x14ac:dyDescent="0.3">
      <c r="B3" s="37" t="s">
        <v>28</v>
      </c>
      <c r="C3" s="37"/>
      <c r="D3" s="37"/>
      <c r="E3" s="37"/>
      <c r="F3" s="37"/>
      <c r="G3" s="37"/>
      <c r="H3" s="12"/>
    </row>
    <row r="4" spans="2:8" ht="16.8" thickBot="1" x14ac:dyDescent="0.35">
      <c r="B4" s="14"/>
      <c r="C4" s="14"/>
      <c r="D4" s="14"/>
      <c r="E4" s="14"/>
      <c r="F4" s="14"/>
      <c r="G4" s="19" t="s">
        <v>2</v>
      </c>
      <c r="H4" s="11"/>
    </row>
    <row r="5" spans="2:8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2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8" s="14" customFormat="1" ht="15" x14ac:dyDescent="0.25">
      <c r="B7" s="6" t="s">
        <v>34</v>
      </c>
      <c r="C7" s="18">
        <v>80.790848000000011</v>
      </c>
      <c r="D7" s="22">
        <v>0</v>
      </c>
      <c r="E7" s="22">
        <v>1.7999999999999998E-4</v>
      </c>
      <c r="F7" s="18">
        <v>420</v>
      </c>
      <c r="G7" s="23">
        <f>F7-C7</f>
        <v>339.20915200000002</v>
      </c>
    </row>
    <row r="8" spans="2:8" ht="15" x14ac:dyDescent="0.25">
      <c r="B8" s="6" t="s">
        <v>35</v>
      </c>
      <c r="C8" s="18">
        <v>80.791028000000011</v>
      </c>
      <c r="D8" s="18">
        <v>0</v>
      </c>
      <c r="E8" s="18">
        <v>1.7999999999999998E-4</v>
      </c>
      <c r="F8" s="18">
        <v>420</v>
      </c>
      <c r="G8" s="23">
        <f t="shared" ref="G8:G13" si="0">F8-C8</f>
        <v>339.20897200000002</v>
      </c>
      <c r="H8" s="11"/>
    </row>
    <row r="9" spans="2:8" ht="15" x14ac:dyDescent="0.25">
      <c r="B9" s="7" t="s">
        <v>36</v>
      </c>
      <c r="C9" s="18">
        <v>80.791208000000012</v>
      </c>
      <c r="D9" s="18">
        <v>0</v>
      </c>
      <c r="E9" s="18">
        <v>1.7999999999999998E-4</v>
      </c>
      <c r="F9" s="18">
        <v>420</v>
      </c>
      <c r="G9" s="23">
        <f t="shared" si="0"/>
        <v>339.20879200000002</v>
      </c>
      <c r="H9" s="11"/>
    </row>
    <row r="10" spans="2:8" ht="15" x14ac:dyDescent="0.25">
      <c r="B10" s="7" t="s">
        <v>37</v>
      </c>
      <c r="C10" s="18">
        <v>80.791388000000012</v>
      </c>
      <c r="D10" s="18">
        <v>0</v>
      </c>
      <c r="E10" s="18">
        <v>1.9700000000000002E-4</v>
      </c>
      <c r="F10" s="18">
        <v>420</v>
      </c>
      <c r="G10" s="23">
        <f t="shared" si="0"/>
        <v>339.20861200000002</v>
      </c>
      <c r="H10" s="11"/>
    </row>
    <row r="11" spans="2:8" ht="15" x14ac:dyDescent="0.25">
      <c r="B11" s="7" t="s">
        <v>38</v>
      </c>
      <c r="C11" s="18">
        <v>80.791585000000012</v>
      </c>
      <c r="D11" s="18">
        <v>0</v>
      </c>
      <c r="E11" s="18">
        <v>1.7999999999999998E-4</v>
      </c>
      <c r="F11" s="18">
        <v>420</v>
      </c>
      <c r="G11" s="23">
        <f t="shared" si="0"/>
        <v>339.208415</v>
      </c>
      <c r="H11" s="11"/>
    </row>
    <row r="12" spans="2:8" ht="15" x14ac:dyDescent="0.25">
      <c r="B12" s="7" t="s">
        <v>39</v>
      </c>
      <c r="C12" s="18">
        <v>80.791765000000012</v>
      </c>
      <c r="D12" s="18">
        <v>0</v>
      </c>
      <c r="E12" s="18">
        <v>1.7999999999999998E-4</v>
      </c>
      <c r="F12" s="18">
        <v>420</v>
      </c>
      <c r="G12" s="23">
        <f t="shared" si="0"/>
        <v>339.208235</v>
      </c>
      <c r="H12" s="11"/>
    </row>
    <row r="13" spans="2:8" ht="15.75" thickBot="1" x14ac:dyDescent="0.3">
      <c r="B13" s="8" t="s">
        <v>40</v>
      </c>
      <c r="C13" s="9">
        <v>80.791945000000013</v>
      </c>
      <c r="D13" s="9">
        <v>0</v>
      </c>
      <c r="E13" s="9">
        <v>1.7999999999999998E-4</v>
      </c>
      <c r="F13" s="18">
        <v>420</v>
      </c>
      <c r="G13" s="23">
        <f t="shared" si="0"/>
        <v>339.208055</v>
      </c>
      <c r="H13" s="11"/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Всі_ПСГ</vt:lpstr>
      <vt:lpstr>ПСГ Б-Волицько Угерське</vt:lpstr>
      <vt:lpstr>ПСГ Угерське</vt:lpstr>
      <vt:lpstr>ПСГ Опарське</vt:lpstr>
      <vt:lpstr>ПСГ Дашавське</vt:lpstr>
      <vt:lpstr>ПСГ Богородчанське</vt:lpstr>
      <vt:lpstr>ПСГ Кегичівське</vt:lpstr>
      <vt:lpstr>ПСГ Вергунське</vt:lpstr>
      <vt:lpstr>ПСГ Краснопопівське</vt:lpstr>
      <vt:lpstr>ПСГ Пролетарське</vt:lpstr>
      <vt:lpstr>ПСГ Солохівське</vt:lpstr>
      <vt:lpstr>ПСГ Червонопартизанське</vt:lpstr>
      <vt:lpstr>ПСГ Олишівське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2020-03-14T13:23:57Z</dcterms:modified>
</cp:coreProperties>
</file>