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"/>
    </mc:Choice>
  </mc:AlternateContent>
  <bookViews>
    <workbookView xWindow="0" yWindow="0" windowWidth="22800" windowHeight="3060" activeTab="4"/>
  </bookViews>
  <sheets>
    <sheet name="working volume" sheetId="5" r:id="rId1"/>
    <sheet name="withdrawal day a head" sheetId="4" r:id="rId2"/>
    <sheet name="injection day a head" sheetId="2" r:id="rId3"/>
    <sheet name="injection monthly" sheetId="6" r:id="rId4"/>
    <sheet name="withdrawal monthly" sheetId="7" r:id="rId5"/>
  </sheets>
  <definedNames>
    <definedName name="_xlnm.Print_Area" localSheetId="2">'injection day a head'!$A$1:$G$56</definedName>
    <definedName name="_xlnm.Print_Area" localSheetId="3">'injection monthly'!$A$1:$H$56</definedName>
    <definedName name="_xlnm.Print_Area" localSheetId="1">'withdrawal day a head'!$A$1:$G$56</definedName>
    <definedName name="_xlnm.Print_Area" localSheetId="4">'withdrawal monthly'!$A$1:$H$56</definedName>
    <definedName name="_xlnm.Print_Area" localSheetId="0">'working volume'!$A$1:$H$56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H51" i="7" s="1"/>
  <c r="H22" i="6"/>
  <c r="H51" i="6" s="1"/>
  <c r="G51" i="5"/>
  <c r="F51" i="5"/>
  <c r="E51" i="5"/>
  <c r="D51" i="5"/>
  <c r="G53" i="4"/>
  <c r="G52" i="4"/>
  <c r="G51" i="4"/>
  <c r="F51" i="4"/>
  <c r="E51" i="4"/>
  <c r="D51" i="4"/>
  <c r="G53" i="2"/>
  <c r="G52" i="2"/>
  <c r="G51" i="2"/>
  <c r="F51" i="2"/>
  <c r="E51" i="2"/>
  <c r="D51" i="2"/>
  <c r="G51" i="6"/>
  <c r="F51" i="6"/>
  <c r="E51" i="6"/>
  <c r="D51" i="6"/>
  <c r="G51" i="7"/>
  <c r="F51" i="7"/>
  <c r="E51" i="7"/>
  <c r="D51" i="7"/>
  <c r="B30" i="7" l="1"/>
  <c r="A30" i="7"/>
  <c r="F22" i="7"/>
  <c r="H2" i="7"/>
  <c r="H31" i="7" s="1"/>
  <c r="B30" i="6"/>
  <c r="A30" i="6"/>
  <c r="F22" i="6"/>
  <c r="H2" i="6"/>
  <c r="H31" i="6" s="1"/>
  <c r="B30" i="5"/>
  <c r="A30" i="5"/>
  <c r="H22" i="5"/>
  <c r="H51" i="5" s="1"/>
  <c r="H2" i="5"/>
  <c r="H31" i="5" s="1"/>
  <c r="H23" i="7" l="1"/>
  <c r="H52" i="7" s="1"/>
  <c r="H23" i="6"/>
  <c r="H52" i="6" s="1"/>
  <c r="H23" i="5"/>
  <c r="H24" i="5" l="1"/>
  <c r="H53" i="5" s="1"/>
  <c r="H52" i="5"/>
  <c r="H24" i="7"/>
  <c r="H53" i="7" s="1"/>
  <c r="H24" i="6"/>
  <c r="H53" i="6" s="1"/>
  <c r="B30" i="4"/>
  <c r="A30" i="4"/>
  <c r="G22" i="4"/>
  <c r="E22" i="4"/>
  <c r="G2" i="4"/>
  <c r="G31" i="4" s="1"/>
  <c r="G24" i="4" l="1"/>
  <c r="G23" i="4"/>
  <c r="E22" i="2" l="1"/>
  <c r="G22" i="2" l="1"/>
  <c r="B30" i="2"/>
  <c r="A30" i="2"/>
  <c r="G2" i="2"/>
  <c r="G31" i="2" s="1"/>
  <c r="G23" i="2" l="1"/>
  <c r="G24" i="2" s="1"/>
</calcChain>
</file>

<file path=xl/sharedStrings.xml><?xml version="1.0" encoding="utf-8"?>
<sst xmlns="http://schemas.openxmlformats.org/spreadsheetml/2006/main" count="366" uniqueCount="80">
  <si>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</si>
  <si>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</si>
  <si>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</si>
  <si>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</si>
  <si>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</si>
  <si>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</si>
  <si>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</si>
  <si>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</si>
  <si>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</si>
  <si>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</si>
  <si>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</si>
  <si>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</si>
  <si>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</si>
  <si>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</si>
  <si>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</si>
  <si>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</si>
  <si>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</si>
  <si>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</si>
  <si>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</si>
  <si>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</si>
  <si>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</si>
  <si>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</si>
  <si>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</si>
  <si>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</si>
  <si>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</si>
  <si>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</si>
  <si>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</si>
  <si>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</si>
  <si>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</si>
  <si>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</si>
  <si>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</si>
  <si>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</si>
  <si>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</si>
  <si>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t>Head of the natural gas accounting and service implementation</t>
  </si>
  <si>
    <t>division of Branch “Storage System Operator of Ukraine”</t>
  </si>
  <si>
    <t>Verbenko Yuliya</t>
  </si>
  <si>
    <t>Вербенко Ю.</t>
  </si>
  <si>
    <t>Начальник управління обліку газу та реалізації послуг в ПСГ</t>
  </si>
  <si>
    <t>Філії "Оператор газосховищ України"</t>
  </si>
  <si>
    <r>
      <t xml:space="preserve">SSO Branch
</t>
    </r>
    <r>
      <rPr>
        <b/>
        <sz val="13"/>
        <color indexed="8"/>
        <rFont val="Times New Roman"/>
        <family val="1"/>
        <charset val="204"/>
      </rPr>
      <t>UA593204780000026006924857249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</si>
  <si>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</si>
  <si>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</si>
  <si>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</si>
  <si>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</si>
  <si>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</si>
  <si>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</si>
  <si>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Account No. 400886433201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</si>
  <si>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</si>
  <si>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</si>
  <si>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</si>
  <si>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</si>
  <si>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</si>
  <si>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</si>
  <si>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</si>
  <si>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</si>
  <si>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</si>
  <si>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</si>
  <si>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</si>
  <si>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</si>
  <si>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</si>
  <si>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</si>
  <si>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</si>
  <si>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</si>
  <si>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</si>
  <si>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</si>
  <si>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</si>
  <si>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</si>
  <si>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</si>
  <si>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</si>
  <si>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</si>
  <si>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</si>
  <si>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</si>
  <si>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</si>
  <si>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</si>
  <si>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</si>
  <si>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</si>
  <si>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r>
      <t xml:space="preserve">Service code - 2020120 -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</si>
  <si>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- 2020120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</si>
  <si>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r>
      <t xml:space="preserve">Код послуги - 2010120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</si>
  <si>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- 2010120 </t>
    </r>
    <r>
      <rPr>
        <b/>
        <sz val="12"/>
        <rFont val="Times New Roman"/>
        <family val="1"/>
        <charset val="204"/>
      </rPr>
      <t>- for the monthly storage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</si>
</sst>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18" fillId="0" borderId="0" xfId="0" applyFont="1" applyFill="1" applyAlignment="1">
      <alignment horizontal="right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center" shrinkToFit="1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8.85546875" style="2" bestFit="1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53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4">
        <f ca="1">TODAY()</f>
        <v>43832</v>
      </c>
      <c r="I2" s="1" t="s">
        <v>2</v>
      </c>
    </row>
    <row r="3" spans="1:11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42601222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19</v>
      </c>
      <c r="C6" s="43"/>
      <c r="D6" s="43"/>
      <c r="E6" s="13"/>
      <c r="F6" s="13"/>
      <c r="G6" s="13"/>
      <c r="H6" s="13"/>
    </row>
    <row r="7" spans="1:11" ht="34.9" customHeight="1" x14ac:dyDescent="0.3">
      <c r="A7" s="41" t="s">
        <v>16</v>
      </c>
      <c r="B7" s="42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3">
      <c r="A9" s="18"/>
      <c r="B9" s="43" t="s">
        <v>20</v>
      </c>
      <c r="D9" s="19"/>
      <c r="E9" s="16"/>
      <c r="F9" s="16"/>
      <c r="G9" s="16"/>
      <c r="H9" s="16"/>
      <c r="K9" s="17"/>
    </row>
    <row r="10" spans="1:11" ht="37.5" x14ac:dyDescent="0.3">
      <c r="A10" s="41" t="s">
        <v>41</v>
      </c>
      <c r="B10" s="45" t="s">
        <v>44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45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 t="s">
        <v>46</v>
      </c>
      <c r="D12" s="19"/>
      <c r="E12" s="16"/>
      <c r="F12" s="16"/>
      <c r="G12" s="16"/>
      <c r="H12" s="16"/>
      <c r="K12" s="17"/>
    </row>
    <row r="13" spans="1:11" ht="39.6" customHeight="1" x14ac:dyDescent="0.3">
      <c r="A13" s="41" t="s">
        <v>40</v>
      </c>
      <c r="B13" s="45" t="s">
        <v>17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 t="s">
        <v>15</v>
      </c>
      <c r="D15" s="19"/>
      <c r="E15" s="16"/>
      <c r="F15" s="16"/>
      <c r="G15" s="16"/>
      <c r="H15" s="16"/>
      <c r="K15" s="17"/>
    </row>
    <row r="16" spans="1:11" ht="20.25" x14ac:dyDescent="0.2">
      <c r="A16" s="20" t="s">
        <v>18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6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3" t="s">
        <v>47</v>
      </c>
      <c r="B21" s="73"/>
      <c r="C21" s="73"/>
      <c r="D21" s="65" t="s">
        <v>66</v>
      </c>
      <c r="E21" s="65" t="s">
        <v>67</v>
      </c>
      <c r="F21" s="65" t="s">
        <v>48</v>
      </c>
      <c r="G21" s="65" t="s">
        <v>59</v>
      </c>
      <c r="H21" s="56" t="s">
        <v>49</v>
      </c>
      <c r="I21" s="25"/>
      <c r="K21" s="26"/>
    </row>
    <row r="22" spans="1:11" ht="16.5" x14ac:dyDescent="0.2">
      <c r="A22" s="71" t="s">
        <v>79</v>
      </c>
      <c r="B22" s="71"/>
      <c r="C22" s="71"/>
      <c r="D22" s="67">
        <v>1</v>
      </c>
      <c r="E22" s="75">
        <v>31</v>
      </c>
      <c r="F22" s="66">
        <v>0.17199999999999999</v>
      </c>
      <c r="G22" s="58">
        <v>1.1000000000000001</v>
      </c>
      <c r="H22" s="59">
        <f>ROUND(D22*E22*F22*G22,2)</f>
        <v>5.87</v>
      </c>
      <c r="K22" s="26"/>
    </row>
    <row r="23" spans="1:11" ht="16.5" x14ac:dyDescent="0.25">
      <c r="A23" s="72" t="s">
        <v>50</v>
      </c>
      <c r="B23" s="72"/>
      <c r="C23" s="72"/>
      <c r="D23" s="72"/>
      <c r="E23" s="72"/>
      <c r="F23" s="63"/>
      <c r="G23" s="28"/>
      <c r="H23" s="59">
        <f>H22*0.2</f>
        <v>1.1740000000000002</v>
      </c>
      <c r="J23" s="29"/>
      <c r="K23" s="30"/>
    </row>
    <row r="24" spans="1:11" ht="16.5" x14ac:dyDescent="0.25">
      <c r="A24" s="72" t="s">
        <v>51</v>
      </c>
      <c r="B24" s="72"/>
      <c r="C24" s="72"/>
      <c r="D24" s="72"/>
      <c r="E24" s="72"/>
      <c r="F24" s="63"/>
      <c r="G24" s="64"/>
      <c r="H24" s="60">
        <f>H22+H23</f>
        <v>7.0440000000000005</v>
      </c>
    </row>
    <row r="25" spans="1:11" ht="17.45" customHeight="1" x14ac:dyDescent="0.25">
      <c r="A25" s="61"/>
      <c r="B25" s="61"/>
      <c r="C25" s="61"/>
      <c r="D25" s="61"/>
      <c r="E25" s="61"/>
      <c r="F25" s="62"/>
      <c r="G25" s="31"/>
      <c r="H25" s="31"/>
    </row>
    <row r="26" spans="1:11" ht="20.25" x14ac:dyDescent="0.3">
      <c r="A26" s="49" t="s">
        <v>33</v>
      </c>
      <c r="B26" s="49"/>
      <c r="C26" s="49"/>
      <c r="D26" s="49"/>
      <c r="E26" s="49"/>
      <c r="F26" s="33"/>
      <c r="G26" s="33"/>
      <c r="H26" s="34"/>
    </row>
    <row r="27" spans="1:11" ht="20.25" x14ac:dyDescent="0.3">
      <c r="A27" s="50" t="s">
        <v>34</v>
      </c>
      <c r="B27" s="51"/>
      <c r="C27" s="52"/>
      <c r="F27" s="33"/>
      <c r="G27" s="70" t="s">
        <v>35</v>
      </c>
      <c r="H27" s="70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  <c r="H30" s="53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4">
        <f ca="1">H2</f>
        <v>43832</v>
      </c>
    </row>
    <row r="32" spans="1:11" ht="53.25" x14ac:dyDescent="0.3">
      <c r="A32" s="41" t="s">
        <v>32</v>
      </c>
      <c r="B32" s="44" t="s">
        <v>39</v>
      </c>
      <c r="C32" s="4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8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1" t="s">
        <v>21</v>
      </c>
      <c r="B36" s="42" t="s">
        <v>22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5" t="s">
        <v>30</v>
      </c>
      <c r="C38" s="4"/>
      <c r="D38" s="5"/>
      <c r="E38" s="6"/>
      <c r="F38" s="6"/>
      <c r="G38" s="6"/>
      <c r="H38" s="6"/>
    </row>
    <row r="39" spans="1:13" ht="37.5" x14ac:dyDescent="0.3">
      <c r="A39" s="41" t="s">
        <v>42</v>
      </c>
      <c r="B39" s="45" t="s">
        <v>44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45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 t="s">
        <v>46</v>
      </c>
      <c r="C41" s="4"/>
      <c r="D41" s="5"/>
      <c r="E41" s="6"/>
      <c r="F41" s="6"/>
      <c r="G41" s="6"/>
      <c r="H41" s="6"/>
    </row>
    <row r="42" spans="1:13" ht="37.5" x14ac:dyDescent="0.3">
      <c r="A42" s="41" t="s">
        <v>43</v>
      </c>
      <c r="B42" s="45" t="s">
        <v>17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 t="s">
        <v>15</v>
      </c>
      <c r="C44" s="4"/>
      <c r="D44" s="5"/>
      <c r="E44" s="6"/>
      <c r="F44" s="6"/>
      <c r="G44" s="6"/>
      <c r="H44" s="6"/>
    </row>
    <row r="45" spans="1:13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I45" s="47"/>
      <c r="M45" s="10"/>
    </row>
    <row r="46" spans="1:13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I46" s="47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6"/>
      <c r="C49" s="9"/>
      <c r="D49" s="10"/>
      <c r="E49" s="10"/>
      <c r="F49" s="10"/>
      <c r="G49" s="10"/>
      <c r="H49" s="10"/>
    </row>
    <row r="50" spans="1:8" ht="47.25" x14ac:dyDescent="0.2">
      <c r="A50" s="73" t="s">
        <v>54</v>
      </c>
      <c r="B50" s="73"/>
      <c r="C50" s="73"/>
      <c r="D50" s="65" t="s">
        <v>68</v>
      </c>
      <c r="E50" s="65" t="s">
        <v>69</v>
      </c>
      <c r="F50" s="65" t="s">
        <v>52</v>
      </c>
      <c r="G50" s="65" t="s">
        <v>60</v>
      </c>
      <c r="H50" s="56" t="s">
        <v>53</v>
      </c>
    </row>
    <row r="51" spans="1:8" ht="16.5" x14ac:dyDescent="0.2">
      <c r="A51" s="71" t="s">
        <v>78</v>
      </c>
      <c r="B51" s="71"/>
      <c r="C51" s="71"/>
      <c r="D51" s="67">
        <f>D22</f>
        <v>1</v>
      </c>
      <c r="E51" s="75">
        <f>E22</f>
        <v>31</v>
      </c>
      <c r="F51" s="66">
        <f>F22</f>
        <v>0.17199999999999999</v>
      </c>
      <c r="G51" s="58">
        <f>G22</f>
        <v>1.1000000000000001</v>
      </c>
      <c r="H51" s="59">
        <f>H22</f>
        <v>5.87</v>
      </c>
    </row>
    <row r="52" spans="1:8" ht="16.5" x14ac:dyDescent="0.25">
      <c r="A52" s="72" t="s">
        <v>55</v>
      </c>
      <c r="B52" s="72"/>
      <c r="C52" s="72"/>
      <c r="D52" s="72"/>
      <c r="E52" s="72"/>
      <c r="F52" s="63"/>
      <c r="G52" s="28"/>
      <c r="H52" s="59">
        <f>H23</f>
        <v>1.1740000000000002</v>
      </c>
    </row>
    <row r="53" spans="1:8" ht="16.5" x14ac:dyDescent="0.25">
      <c r="A53" s="72" t="s">
        <v>12</v>
      </c>
      <c r="B53" s="72"/>
      <c r="C53" s="72"/>
      <c r="D53" s="72"/>
      <c r="E53" s="72"/>
      <c r="F53" s="63"/>
      <c r="G53" s="64"/>
      <c r="H53" s="60">
        <f>H24</f>
        <v>7.0440000000000005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9" t="s">
        <v>37</v>
      </c>
      <c r="B55" s="49"/>
      <c r="C55" s="49"/>
      <c r="D55" s="49"/>
      <c r="E55" s="49"/>
      <c r="F55" s="33"/>
      <c r="G55" s="33"/>
      <c r="H55" s="34"/>
    </row>
    <row r="56" spans="1:8" ht="20.25" x14ac:dyDescent="0.3">
      <c r="A56" s="50" t="s">
        <v>38</v>
      </c>
      <c r="B56" s="51"/>
      <c r="C56" s="52"/>
      <c r="F56" s="33"/>
      <c r="G56" s="70" t="s">
        <v>36</v>
      </c>
      <c r="H56" s="70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4"/>
      <c r="C62" s="74"/>
    </row>
  </sheetData>
  <mergeCells count="11">
    <mergeCell ref="A21:C21"/>
    <mergeCell ref="A22:C22"/>
    <mergeCell ref="A23:E23"/>
    <mergeCell ref="A24:E24"/>
    <mergeCell ref="B62:C62"/>
    <mergeCell ref="G27:H27"/>
    <mergeCell ref="A51:C51"/>
    <mergeCell ref="A52:E52"/>
    <mergeCell ref="A53:E53"/>
    <mergeCell ref="G56:H56"/>
    <mergeCell ref="A50:C50"/>
  </mergeCells>
  <pageMargins left="0.25" right="0.25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62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4">
        <f ca="1">TODAY()</f>
        <v>43832</v>
      </c>
      <c r="H2" s="1" t="s">
        <v>2</v>
      </c>
    </row>
    <row r="3" spans="1:10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</row>
    <row r="4" spans="1:10" ht="18.75" x14ac:dyDescent="0.3">
      <c r="A4" s="9" t="s">
        <v>3</v>
      </c>
      <c r="B4" s="8">
        <v>42601222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19</v>
      </c>
      <c r="C6" s="43"/>
      <c r="D6" s="43"/>
      <c r="E6" s="13"/>
      <c r="F6" s="13"/>
      <c r="G6" s="13"/>
    </row>
    <row r="7" spans="1:10" ht="34.9" customHeight="1" x14ac:dyDescent="0.3">
      <c r="A7" s="41" t="s">
        <v>16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20</v>
      </c>
      <c r="D9" s="19"/>
      <c r="E9" s="16"/>
      <c r="F9" s="16"/>
      <c r="G9" s="16"/>
      <c r="J9" s="17"/>
    </row>
    <row r="10" spans="1:10" ht="37.5" x14ac:dyDescent="0.3">
      <c r="A10" s="41" t="s">
        <v>41</v>
      </c>
      <c r="B10" s="45" t="s">
        <v>44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45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 t="s">
        <v>46</v>
      </c>
      <c r="D12" s="19"/>
      <c r="E12" s="16"/>
      <c r="F12" s="16"/>
      <c r="G12" s="16"/>
      <c r="J12" s="17"/>
    </row>
    <row r="13" spans="1:10" ht="39.6" customHeight="1" x14ac:dyDescent="0.3">
      <c r="A13" s="41" t="s">
        <v>40</v>
      </c>
      <c r="B13" s="45" t="s">
        <v>17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 t="s">
        <v>15</v>
      </c>
      <c r="D15" s="19"/>
      <c r="E15" s="16"/>
      <c r="F15" s="16"/>
      <c r="G15" s="16"/>
      <c r="J15" s="17"/>
    </row>
    <row r="16" spans="1:10" ht="20.25" x14ac:dyDescent="0.2">
      <c r="A16" s="20" t="s">
        <v>18</v>
      </c>
      <c r="B16" s="21"/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/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6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73" t="s">
        <v>47</v>
      </c>
      <c r="B21" s="73"/>
      <c r="C21" s="73"/>
      <c r="D21" s="65" t="s">
        <v>62</v>
      </c>
      <c r="E21" s="65" t="s">
        <v>48</v>
      </c>
      <c r="F21" s="65" t="s">
        <v>59</v>
      </c>
      <c r="G21" s="56" t="s">
        <v>49</v>
      </c>
      <c r="H21" s="25"/>
      <c r="J21" s="26"/>
    </row>
    <row r="22" spans="1:10" ht="16.5" x14ac:dyDescent="0.2">
      <c r="A22" s="71" t="s">
        <v>63</v>
      </c>
      <c r="B22" s="71"/>
      <c r="C22" s="71"/>
      <c r="D22" s="57">
        <v>1</v>
      </c>
      <c r="E22" s="27">
        <f>97.2</f>
        <v>97.2</v>
      </c>
      <c r="F22" s="58">
        <v>1.2</v>
      </c>
      <c r="G22" s="59">
        <f>ROUND(D22*E22*F22,2)</f>
        <v>116.64</v>
      </c>
      <c r="J22" s="26"/>
    </row>
    <row r="23" spans="1:10" ht="16.5" x14ac:dyDescent="0.25">
      <c r="A23" s="72" t="s">
        <v>50</v>
      </c>
      <c r="B23" s="72"/>
      <c r="C23" s="72"/>
      <c r="D23" s="72"/>
      <c r="E23" s="63"/>
      <c r="F23" s="28"/>
      <c r="G23" s="59">
        <f>G22*0.2</f>
        <v>23.328000000000003</v>
      </c>
      <c r="I23" s="29"/>
      <c r="J23" s="30"/>
    </row>
    <row r="24" spans="1:10" ht="16.5" x14ac:dyDescent="0.25">
      <c r="A24" s="72" t="s">
        <v>51</v>
      </c>
      <c r="B24" s="72"/>
      <c r="C24" s="72"/>
      <c r="D24" s="72"/>
      <c r="E24" s="63"/>
      <c r="F24" s="64"/>
      <c r="G24" s="60">
        <f>G22+G23</f>
        <v>139.96800000000002</v>
      </c>
    </row>
    <row r="25" spans="1:10" ht="17.45" customHeight="1" x14ac:dyDescent="0.25">
      <c r="A25" s="61"/>
      <c r="B25" s="61"/>
      <c r="C25" s="61"/>
      <c r="D25" s="61"/>
      <c r="E25" s="62"/>
      <c r="F25" s="31"/>
      <c r="G25" s="31"/>
    </row>
    <row r="26" spans="1:10" ht="20.25" x14ac:dyDescent="0.3">
      <c r="A26" s="49" t="s">
        <v>33</v>
      </c>
      <c r="B26" s="49"/>
      <c r="C26" s="49"/>
      <c r="D26" s="49"/>
      <c r="E26" s="33"/>
      <c r="F26" s="33"/>
      <c r="G26" s="34"/>
    </row>
    <row r="27" spans="1:10" ht="20.25" x14ac:dyDescent="0.3">
      <c r="A27" s="50" t="s">
        <v>34</v>
      </c>
      <c r="B27" s="51"/>
      <c r="C27" s="52"/>
      <c r="E27" s="33"/>
      <c r="F27" s="70" t="s">
        <v>35</v>
      </c>
      <c r="G27" s="70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4">
        <f ca="1">G2</f>
        <v>43832</v>
      </c>
    </row>
    <row r="32" spans="1:10" ht="53.25" x14ac:dyDescent="0.3">
      <c r="A32" s="41" t="s">
        <v>32</v>
      </c>
      <c r="B32" s="44" t="s">
        <v>39</v>
      </c>
      <c r="C32" s="4"/>
      <c r="D32" s="5"/>
      <c r="E32" s="6"/>
      <c r="F32" s="6"/>
      <c r="G32" s="6"/>
    </row>
    <row r="33" spans="1:12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8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21</v>
      </c>
      <c r="B36" s="42" t="s">
        <v>22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5" t="s">
        <v>30</v>
      </c>
      <c r="C38" s="4"/>
      <c r="D38" s="5"/>
      <c r="E38" s="6"/>
      <c r="F38" s="6"/>
      <c r="G38" s="6"/>
    </row>
    <row r="39" spans="1:12" ht="37.5" x14ac:dyDescent="0.3">
      <c r="A39" s="41" t="s">
        <v>42</v>
      </c>
      <c r="B39" s="45" t="s">
        <v>44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45</v>
      </c>
      <c r="C40" s="4"/>
      <c r="D40" s="5"/>
      <c r="E40" s="6"/>
      <c r="F40" s="6"/>
      <c r="G40" s="6"/>
    </row>
    <row r="41" spans="1:12" ht="20.25" x14ac:dyDescent="0.3">
      <c r="A41" s="18"/>
      <c r="B41" s="13" t="s">
        <v>46</v>
      </c>
      <c r="C41" s="4"/>
      <c r="D41" s="5"/>
      <c r="E41" s="6"/>
      <c r="F41" s="6"/>
      <c r="G41" s="6"/>
    </row>
    <row r="42" spans="1:12" ht="37.5" x14ac:dyDescent="0.3">
      <c r="A42" s="41" t="s">
        <v>43</v>
      </c>
      <c r="B42" s="45" t="s">
        <v>17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 t="s">
        <v>15</v>
      </c>
      <c r="C44" s="4"/>
      <c r="D44" s="5"/>
      <c r="E44" s="6"/>
      <c r="F44" s="6"/>
      <c r="G44" s="6"/>
    </row>
    <row r="45" spans="1:12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L45" s="10"/>
    </row>
    <row r="46" spans="1:12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</row>
    <row r="49" spans="1:7" ht="18.75" x14ac:dyDescent="0.3">
      <c r="A49" s="41"/>
      <c r="B49" s="46"/>
      <c r="C49" s="9"/>
      <c r="D49" s="10"/>
      <c r="E49" s="10"/>
      <c r="F49" s="10"/>
      <c r="G49" s="10"/>
    </row>
    <row r="50" spans="1:7" ht="63" x14ac:dyDescent="0.2">
      <c r="A50" s="73" t="s">
        <v>54</v>
      </c>
      <c r="B50" s="73"/>
      <c r="C50" s="73"/>
      <c r="D50" s="65" t="s">
        <v>64</v>
      </c>
      <c r="E50" s="65" t="s">
        <v>52</v>
      </c>
      <c r="F50" s="65" t="s">
        <v>60</v>
      </c>
      <c r="G50" s="56" t="s">
        <v>53</v>
      </c>
    </row>
    <row r="51" spans="1:7" ht="16.5" x14ac:dyDescent="0.2">
      <c r="A51" s="71" t="s">
        <v>65</v>
      </c>
      <c r="B51" s="71"/>
      <c r="C51" s="71"/>
      <c r="D51" s="57">
        <f>D22</f>
        <v>1</v>
      </c>
      <c r="E51" s="27">
        <f>E22</f>
        <v>97.2</v>
      </c>
      <c r="F51" s="58">
        <f>F22</f>
        <v>1.2</v>
      </c>
      <c r="G51" s="59">
        <f>G22</f>
        <v>116.64</v>
      </c>
    </row>
    <row r="52" spans="1:7" ht="16.5" x14ac:dyDescent="0.25">
      <c r="A52" s="72" t="s">
        <v>55</v>
      </c>
      <c r="B52" s="72"/>
      <c r="C52" s="72"/>
      <c r="D52" s="72"/>
      <c r="E52" s="63"/>
      <c r="F52" s="28"/>
      <c r="G52" s="59">
        <f>G23</f>
        <v>23.328000000000003</v>
      </c>
    </row>
    <row r="53" spans="1:7" ht="16.5" x14ac:dyDescent="0.25">
      <c r="A53" s="72" t="s">
        <v>12</v>
      </c>
      <c r="B53" s="72"/>
      <c r="C53" s="72"/>
      <c r="D53" s="72"/>
      <c r="E53" s="63"/>
      <c r="F53" s="64"/>
      <c r="G53" s="60">
        <f>G24</f>
        <v>139.96800000000002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9" t="s">
        <v>37</v>
      </c>
      <c r="B55" s="49"/>
      <c r="C55" s="49"/>
      <c r="D55" s="49"/>
      <c r="E55" s="33"/>
      <c r="F55" s="33"/>
      <c r="G55" s="34"/>
    </row>
    <row r="56" spans="1:7" ht="20.25" x14ac:dyDescent="0.3">
      <c r="A56" s="50" t="s">
        <v>38</v>
      </c>
      <c r="B56" s="51"/>
      <c r="C56" s="52"/>
      <c r="E56" s="33"/>
      <c r="F56" s="70" t="s">
        <v>36</v>
      </c>
      <c r="G56" s="70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4"/>
      <c r="C62" s="74"/>
    </row>
  </sheetData>
  <mergeCells count="11">
    <mergeCell ref="A21:C21"/>
    <mergeCell ref="A22:C22"/>
    <mergeCell ref="A23:D23"/>
    <mergeCell ref="A24:D24"/>
    <mergeCell ref="B62:C62"/>
    <mergeCell ref="F27:G27"/>
    <mergeCell ref="A51:C51"/>
    <mergeCell ref="A52:D52"/>
    <mergeCell ref="A53:D53"/>
    <mergeCell ref="F56:G56"/>
    <mergeCell ref="A50:C50"/>
  </mergeCells>
  <pageMargins left="0.25" right="0.25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2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4">
        <f ca="1">TODAY()</f>
        <v>43832</v>
      </c>
      <c r="H2" s="1" t="s">
        <v>2</v>
      </c>
    </row>
    <row r="3" spans="1:10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</row>
    <row r="4" spans="1:10" ht="18.75" x14ac:dyDescent="0.3">
      <c r="A4" s="9" t="s">
        <v>3</v>
      </c>
      <c r="B4" s="8">
        <v>42601222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19</v>
      </c>
      <c r="C6" s="43"/>
      <c r="D6" s="43"/>
      <c r="E6" s="13"/>
      <c r="F6" s="13"/>
      <c r="G6" s="13"/>
    </row>
    <row r="7" spans="1:10" ht="34.9" customHeight="1" x14ac:dyDescent="0.3">
      <c r="A7" s="41" t="s">
        <v>16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20</v>
      </c>
      <c r="D9" s="19"/>
      <c r="E9" s="16"/>
      <c r="F9" s="16"/>
      <c r="G9" s="16"/>
      <c r="J9" s="17"/>
    </row>
    <row r="10" spans="1:10" ht="37.5" x14ac:dyDescent="0.3">
      <c r="A10" s="41" t="s">
        <v>41</v>
      </c>
      <c r="B10" s="45" t="s">
        <v>44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45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 t="s">
        <v>46</v>
      </c>
      <c r="D12" s="19"/>
      <c r="E12" s="16"/>
      <c r="F12" s="16"/>
      <c r="G12" s="16"/>
      <c r="J12" s="17"/>
    </row>
    <row r="13" spans="1:10" ht="39.6" customHeight="1" x14ac:dyDescent="0.3">
      <c r="A13" s="41" t="s">
        <v>40</v>
      </c>
      <c r="B13" s="45" t="s">
        <v>17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 t="s">
        <v>15</v>
      </c>
      <c r="D15" s="19"/>
      <c r="E15" s="16"/>
      <c r="F15" s="16"/>
      <c r="G15" s="16"/>
      <c r="J15" s="17"/>
    </row>
    <row r="16" spans="1:10" ht="20.25" x14ac:dyDescent="0.2">
      <c r="A16" s="20" t="s">
        <v>18</v>
      </c>
      <c r="B16" s="21"/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/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6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73" t="s">
        <v>47</v>
      </c>
      <c r="B21" s="73"/>
      <c r="C21" s="73"/>
      <c r="D21" s="55" t="s">
        <v>57</v>
      </c>
      <c r="E21" s="55" t="s">
        <v>48</v>
      </c>
      <c r="F21" s="55" t="s">
        <v>59</v>
      </c>
      <c r="G21" s="56" t="s">
        <v>49</v>
      </c>
      <c r="H21" s="25"/>
      <c r="J21" s="26"/>
    </row>
    <row r="22" spans="1:10" ht="16.5" x14ac:dyDescent="0.2">
      <c r="A22" s="71" t="s">
        <v>56</v>
      </c>
      <c r="B22" s="71"/>
      <c r="C22" s="71"/>
      <c r="D22" s="57">
        <v>1</v>
      </c>
      <c r="E22" s="27">
        <f>93.3</f>
        <v>93.3</v>
      </c>
      <c r="F22" s="58">
        <v>1.2</v>
      </c>
      <c r="G22" s="59">
        <f>ROUND(D22*E22*F22,2)</f>
        <v>111.96</v>
      </c>
      <c r="J22" s="26"/>
    </row>
    <row r="23" spans="1:10" ht="16.5" x14ac:dyDescent="0.25">
      <c r="A23" s="72" t="s">
        <v>50</v>
      </c>
      <c r="B23" s="72"/>
      <c r="C23" s="72"/>
      <c r="D23" s="72"/>
      <c r="E23" s="63"/>
      <c r="F23" s="28"/>
      <c r="G23" s="59">
        <f>G22*0.2</f>
        <v>22.391999999999999</v>
      </c>
      <c r="I23" s="29"/>
      <c r="J23" s="30"/>
    </row>
    <row r="24" spans="1:10" ht="16.5" x14ac:dyDescent="0.25">
      <c r="A24" s="72" t="s">
        <v>51</v>
      </c>
      <c r="B24" s="72"/>
      <c r="C24" s="72"/>
      <c r="D24" s="72"/>
      <c r="E24" s="63"/>
      <c r="F24" s="64"/>
      <c r="G24" s="60">
        <f>G22+G23</f>
        <v>134.352</v>
      </c>
    </row>
    <row r="25" spans="1:10" ht="17.45" customHeight="1" x14ac:dyDescent="0.25">
      <c r="A25" s="61"/>
      <c r="B25" s="61"/>
      <c r="C25" s="61"/>
      <c r="D25" s="61"/>
      <c r="E25" s="62"/>
      <c r="F25" s="31"/>
      <c r="G25" s="31"/>
    </row>
    <row r="26" spans="1:10" ht="20.25" x14ac:dyDescent="0.3">
      <c r="A26" s="49" t="s">
        <v>33</v>
      </c>
      <c r="B26" s="49"/>
      <c r="C26" s="49"/>
      <c r="D26" s="49"/>
      <c r="E26" s="33"/>
      <c r="F26" s="33"/>
      <c r="G26" s="34"/>
    </row>
    <row r="27" spans="1:10" ht="20.25" x14ac:dyDescent="0.3">
      <c r="A27" s="50" t="s">
        <v>34</v>
      </c>
      <c r="B27" s="51"/>
      <c r="C27" s="52"/>
      <c r="E27" s="33"/>
      <c r="F27" s="70" t="s">
        <v>35</v>
      </c>
      <c r="G27" s="70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4">
        <f ca="1">G2</f>
        <v>43832</v>
      </c>
    </row>
    <row r="32" spans="1:10" ht="53.25" x14ac:dyDescent="0.3">
      <c r="A32" s="41" t="s">
        <v>32</v>
      </c>
      <c r="B32" s="44" t="s">
        <v>39</v>
      </c>
      <c r="C32" s="4"/>
      <c r="D32" s="5"/>
      <c r="E32" s="6"/>
      <c r="F32" s="6"/>
      <c r="G32" s="6"/>
    </row>
    <row r="33" spans="1:12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8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21</v>
      </c>
      <c r="B36" s="42" t="s">
        <v>22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5" t="s">
        <v>30</v>
      </c>
      <c r="C38" s="4"/>
      <c r="D38" s="5"/>
      <c r="E38" s="6"/>
      <c r="F38" s="6"/>
      <c r="G38" s="6"/>
    </row>
    <row r="39" spans="1:12" ht="37.5" x14ac:dyDescent="0.3">
      <c r="A39" s="41" t="s">
        <v>42</v>
      </c>
      <c r="B39" s="45" t="s">
        <v>44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45</v>
      </c>
      <c r="C40" s="4"/>
      <c r="D40" s="5"/>
      <c r="E40" s="6"/>
      <c r="F40" s="6"/>
      <c r="G40" s="6"/>
    </row>
    <row r="41" spans="1:12" ht="20.25" x14ac:dyDescent="0.3">
      <c r="A41" s="18"/>
      <c r="B41" s="13" t="s">
        <v>46</v>
      </c>
      <c r="C41" s="4"/>
      <c r="D41" s="5"/>
      <c r="E41" s="6"/>
      <c r="F41" s="6"/>
      <c r="G41" s="6"/>
    </row>
    <row r="42" spans="1:12" ht="37.5" x14ac:dyDescent="0.3">
      <c r="A42" s="41" t="s">
        <v>43</v>
      </c>
      <c r="B42" s="45" t="s">
        <v>17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 t="s">
        <v>15</v>
      </c>
      <c r="C44" s="4"/>
      <c r="D44" s="5"/>
      <c r="E44" s="6"/>
      <c r="F44" s="6"/>
      <c r="G44" s="6"/>
    </row>
    <row r="45" spans="1:12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L45" s="10"/>
    </row>
    <row r="46" spans="1:12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</row>
    <row r="49" spans="1:7" ht="18.75" x14ac:dyDescent="0.3">
      <c r="A49" s="41"/>
      <c r="B49" s="46"/>
      <c r="C49" s="9"/>
      <c r="D49" s="10"/>
      <c r="E49" s="10"/>
      <c r="F49" s="10"/>
      <c r="G49" s="10"/>
    </row>
    <row r="50" spans="1:7" ht="63" x14ac:dyDescent="0.2">
      <c r="A50" s="73" t="s">
        <v>54</v>
      </c>
      <c r="B50" s="73"/>
      <c r="C50" s="73"/>
      <c r="D50" s="55" t="s">
        <v>58</v>
      </c>
      <c r="E50" s="55" t="s">
        <v>52</v>
      </c>
      <c r="F50" s="55" t="s">
        <v>60</v>
      </c>
      <c r="G50" s="56" t="s">
        <v>53</v>
      </c>
    </row>
    <row r="51" spans="1:7" ht="16.5" x14ac:dyDescent="0.2">
      <c r="A51" s="71" t="s">
        <v>61</v>
      </c>
      <c r="B51" s="71"/>
      <c r="C51" s="71"/>
      <c r="D51" s="57">
        <f>D22</f>
        <v>1</v>
      </c>
      <c r="E51" s="27">
        <f>E22</f>
        <v>93.3</v>
      </c>
      <c r="F51" s="58">
        <f>F22</f>
        <v>1.2</v>
      </c>
      <c r="G51" s="59">
        <f>G22</f>
        <v>111.96</v>
      </c>
    </row>
    <row r="52" spans="1:7" ht="16.5" x14ac:dyDescent="0.25">
      <c r="A52" s="72" t="s">
        <v>55</v>
      </c>
      <c r="B52" s="72"/>
      <c r="C52" s="72"/>
      <c r="D52" s="72"/>
      <c r="E52" s="63"/>
      <c r="F52" s="28"/>
      <c r="G52" s="59">
        <f>G23</f>
        <v>22.391999999999999</v>
      </c>
    </row>
    <row r="53" spans="1:7" ht="16.5" x14ac:dyDescent="0.25">
      <c r="A53" s="72" t="s">
        <v>12</v>
      </c>
      <c r="B53" s="72"/>
      <c r="C53" s="72"/>
      <c r="D53" s="72"/>
      <c r="E53" s="63"/>
      <c r="F53" s="64"/>
      <c r="G53" s="60">
        <f>G24</f>
        <v>134.352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9" t="s">
        <v>37</v>
      </c>
      <c r="B55" s="49"/>
      <c r="C55" s="49"/>
      <c r="D55" s="49"/>
      <c r="E55" s="33"/>
      <c r="F55" s="33"/>
      <c r="G55" s="34"/>
    </row>
    <row r="56" spans="1:7" ht="20.25" x14ac:dyDescent="0.3">
      <c r="A56" s="50" t="s">
        <v>38</v>
      </c>
      <c r="B56" s="51"/>
      <c r="C56" s="52"/>
      <c r="E56" s="33"/>
      <c r="F56" s="70" t="s">
        <v>36</v>
      </c>
      <c r="G56" s="70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4"/>
      <c r="C62" s="74"/>
    </row>
  </sheetData>
  <mergeCells count="11">
    <mergeCell ref="A21:C21"/>
    <mergeCell ref="A22:C22"/>
    <mergeCell ref="A23:D23"/>
    <mergeCell ref="A24:D24"/>
    <mergeCell ref="B62:C62"/>
    <mergeCell ref="F27:G27"/>
    <mergeCell ref="A51:C51"/>
    <mergeCell ref="A52:D52"/>
    <mergeCell ref="A53:D53"/>
    <mergeCell ref="F56:G56"/>
    <mergeCell ref="A50:C50"/>
  </mergeCells>
  <pageMargins left="0.25" right="0.25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2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0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53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4">
        <f ca="1">TODAY()</f>
        <v>43832</v>
      </c>
      <c r="I2" s="1" t="s">
        <v>2</v>
      </c>
    </row>
    <row r="3" spans="1:11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42601222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19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16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20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41</v>
      </c>
      <c r="B10" s="45" t="s">
        <v>44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45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 t="s">
        <v>46</v>
      </c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40</v>
      </c>
      <c r="B13" s="45" t="s">
        <v>17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 t="s">
        <v>15</v>
      </c>
      <c r="D15" s="19"/>
      <c r="E15" s="19"/>
      <c r="F15" s="16"/>
      <c r="G15" s="16"/>
      <c r="H15" s="16"/>
      <c r="K15" s="17"/>
    </row>
    <row r="16" spans="1:11" ht="20.25" x14ac:dyDescent="0.2">
      <c r="A16" s="20" t="s">
        <v>18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6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3" t="s">
        <v>47</v>
      </c>
      <c r="B21" s="73"/>
      <c r="C21" s="73"/>
      <c r="D21" s="65" t="s">
        <v>73</v>
      </c>
      <c r="E21" s="68" t="s">
        <v>67</v>
      </c>
      <c r="F21" s="65" t="s">
        <v>48</v>
      </c>
      <c r="G21" s="65" t="s">
        <v>59</v>
      </c>
      <c r="H21" s="56" t="s">
        <v>49</v>
      </c>
      <c r="I21" s="25"/>
      <c r="K21" s="26"/>
    </row>
    <row r="22" spans="1:11" ht="16.5" x14ac:dyDescent="0.2">
      <c r="A22" s="71" t="s">
        <v>76</v>
      </c>
      <c r="B22" s="71"/>
      <c r="C22" s="71"/>
      <c r="D22" s="67">
        <v>1</v>
      </c>
      <c r="E22" s="75">
        <v>31</v>
      </c>
      <c r="F22" s="27">
        <f>93.3</f>
        <v>93.3</v>
      </c>
      <c r="G22" s="58">
        <v>1.1000000000000001</v>
      </c>
      <c r="H22" s="59">
        <f>ROUND(D22*E22*F22*G22,2)</f>
        <v>3181.53</v>
      </c>
      <c r="K22" s="26"/>
    </row>
    <row r="23" spans="1:11" ht="16.5" x14ac:dyDescent="0.25">
      <c r="A23" s="72" t="s">
        <v>50</v>
      </c>
      <c r="B23" s="72"/>
      <c r="C23" s="72"/>
      <c r="D23" s="72"/>
      <c r="E23" s="69"/>
      <c r="F23" s="63"/>
      <c r="G23" s="28"/>
      <c r="H23" s="59">
        <f>H22*0.2</f>
        <v>636.30600000000004</v>
      </c>
      <c r="J23" s="29"/>
      <c r="K23" s="30"/>
    </row>
    <row r="24" spans="1:11" ht="16.5" x14ac:dyDescent="0.25">
      <c r="A24" s="72" t="s">
        <v>51</v>
      </c>
      <c r="B24" s="72"/>
      <c r="C24" s="72"/>
      <c r="D24" s="72"/>
      <c r="E24" s="69"/>
      <c r="F24" s="63"/>
      <c r="G24" s="64"/>
      <c r="H24" s="60">
        <f>H22+H23</f>
        <v>3817.8360000000002</v>
      </c>
    </row>
    <row r="25" spans="1:11" ht="17.45" customHeight="1" x14ac:dyDescent="0.25">
      <c r="A25" s="61"/>
      <c r="B25" s="61"/>
      <c r="C25" s="61"/>
      <c r="D25" s="61"/>
      <c r="E25" s="61"/>
      <c r="F25" s="62"/>
      <c r="G25" s="31"/>
      <c r="H25" s="31"/>
    </row>
    <row r="26" spans="1:11" ht="20.25" x14ac:dyDescent="0.3">
      <c r="A26" s="49" t="s">
        <v>33</v>
      </c>
      <c r="B26" s="49"/>
      <c r="C26" s="49"/>
      <c r="D26" s="49"/>
      <c r="E26" s="49"/>
      <c r="F26" s="33"/>
      <c r="G26" s="33"/>
      <c r="H26" s="34"/>
    </row>
    <row r="27" spans="1:11" ht="20.25" x14ac:dyDescent="0.3">
      <c r="A27" s="50" t="s">
        <v>34</v>
      </c>
      <c r="B27" s="51"/>
      <c r="C27" s="52"/>
      <c r="F27" s="33"/>
      <c r="G27" s="70" t="s">
        <v>35</v>
      </c>
      <c r="H27" s="70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  <c r="H30" s="53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4">
        <f ca="1">H2</f>
        <v>43832</v>
      </c>
    </row>
    <row r="32" spans="1:11" ht="53.25" x14ac:dyDescent="0.3">
      <c r="A32" s="41" t="s">
        <v>32</v>
      </c>
      <c r="B32" s="44" t="s">
        <v>39</v>
      </c>
      <c r="C32" s="4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42601222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8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21</v>
      </c>
      <c r="B36" s="42" t="s">
        <v>22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5" t="s">
        <v>30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42</v>
      </c>
      <c r="B39" s="45" t="s">
        <v>44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45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 t="s">
        <v>46</v>
      </c>
      <c r="C41" s="4"/>
      <c r="D41" s="5"/>
      <c r="E41" s="5"/>
      <c r="F41" s="6"/>
      <c r="G41" s="6"/>
      <c r="H41" s="6"/>
    </row>
    <row r="42" spans="1:13" ht="37.5" x14ac:dyDescent="0.3">
      <c r="A42" s="41" t="s">
        <v>43</v>
      </c>
      <c r="B42" s="45" t="s">
        <v>17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 t="s">
        <v>15</v>
      </c>
      <c r="C44" s="4"/>
      <c r="D44" s="5"/>
      <c r="E44" s="5"/>
      <c r="F44" s="6"/>
      <c r="G44" s="6"/>
      <c r="H44" s="6"/>
    </row>
    <row r="45" spans="1:13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I45" s="47"/>
      <c r="M45" s="10"/>
    </row>
    <row r="46" spans="1:13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I46" s="47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6"/>
      <c r="C49" s="9"/>
      <c r="D49" s="10"/>
      <c r="E49" s="10"/>
      <c r="F49" s="10"/>
      <c r="G49" s="10"/>
      <c r="H49" s="10"/>
    </row>
    <row r="50" spans="1:8" ht="63" x14ac:dyDescent="0.2">
      <c r="A50" s="73" t="s">
        <v>54</v>
      </c>
      <c r="B50" s="73"/>
      <c r="C50" s="73"/>
      <c r="D50" s="68" t="s">
        <v>72</v>
      </c>
      <c r="E50" s="68" t="s">
        <v>69</v>
      </c>
      <c r="F50" s="65" t="s">
        <v>52</v>
      </c>
      <c r="G50" s="65" t="s">
        <v>60</v>
      </c>
      <c r="H50" s="56" t="s">
        <v>53</v>
      </c>
    </row>
    <row r="51" spans="1:8" ht="16.5" x14ac:dyDescent="0.2">
      <c r="A51" s="71" t="s">
        <v>77</v>
      </c>
      <c r="B51" s="71"/>
      <c r="C51" s="71"/>
      <c r="D51" s="67">
        <f>D22</f>
        <v>1</v>
      </c>
      <c r="E51" s="75">
        <f>E22</f>
        <v>31</v>
      </c>
      <c r="F51" s="27">
        <f>F22</f>
        <v>93.3</v>
      </c>
      <c r="G51" s="58">
        <f>G22</f>
        <v>1.1000000000000001</v>
      </c>
      <c r="H51" s="59">
        <f>H22</f>
        <v>3181.53</v>
      </c>
    </row>
    <row r="52" spans="1:8" ht="16.5" x14ac:dyDescent="0.25">
      <c r="A52" s="72" t="s">
        <v>55</v>
      </c>
      <c r="B52" s="72"/>
      <c r="C52" s="72"/>
      <c r="D52" s="72"/>
      <c r="E52" s="69"/>
      <c r="F52" s="63"/>
      <c r="G52" s="28"/>
      <c r="H52" s="59">
        <f>H23</f>
        <v>636.30600000000004</v>
      </c>
    </row>
    <row r="53" spans="1:8" ht="16.5" x14ac:dyDescent="0.25">
      <c r="A53" s="72" t="s">
        <v>12</v>
      </c>
      <c r="B53" s="72"/>
      <c r="C53" s="72"/>
      <c r="D53" s="72"/>
      <c r="E53" s="69"/>
      <c r="F53" s="63"/>
      <c r="G53" s="64"/>
      <c r="H53" s="60">
        <f>H24</f>
        <v>3817.8360000000002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9" t="s">
        <v>37</v>
      </c>
      <c r="B55" s="49"/>
      <c r="C55" s="49"/>
      <c r="D55" s="49"/>
      <c r="E55" s="49"/>
      <c r="F55" s="33"/>
      <c r="G55" s="33"/>
      <c r="H55" s="34"/>
    </row>
    <row r="56" spans="1:8" ht="20.25" x14ac:dyDescent="0.3">
      <c r="A56" s="50" t="s">
        <v>38</v>
      </c>
      <c r="B56" s="51"/>
      <c r="C56" s="52"/>
      <c r="F56" s="33"/>
      <c r="G56" s="70" t="s">
        <v>36</v>
      </c>
      <c r="H56" s="70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4"/>
      <c r="C62" s="74"/>
    </row>
  </sheetData>
  <mergeCells count="11">
    <mergeCell ref="A21:C21"/>
    <mergeCell ref="A22:C22"/>
    <mergeCell ref="A23:D23"/>
    <mergeCell ref="A24:D24"/>
    <mergeCell ref="B62:C62"/>
    <mergeCell ref="G27:H27"/>
    <mergeCell ref="A51:C51"/>
    <mergeCell ref="A52:D52"/>
    <mergeCell ref="A53:D53"/>
    <mergeCell ref="G56:H56"/>
    <mergeCell ref="A50:C50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tabSelected="1"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53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4">
        <f ca="1">TODAY()</f>
        <v>43832</v>
      </c>
      <c r="I2" s="1" t="s">
        <v>2</v>
      </c>
    </row>
    <row r="3" spans="1:11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42601222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19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16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20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41</v>
      </c>
      <c r="B10" s="45" t="s">
        <v>44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45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 t="s">
        <v>46</v>
      </c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40</v>
      </c>
      <c r="B13" s="45" t="s">
        <v>17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 t="s">
        <v>15</v>
      </c>
      <c r="D15" s="19"/>
      <c r="E15" s="19"/>
      <c r="F15" s="16"/>
      <c r="G15" s="16"/>
      <c r="H15" s="16"/>
      <c r="K15" s="17"/>
    </row>
    <row r="16" spans="1:11" ht="20.25" x14ac:dyDescent="0.2">
      <c r="A16" s="20" t="s">
        <v>18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6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3" t="s">
        <v>47</v>
      </c>
      <c r="B21" s="73"/>
      <c r="C21" s="73"/>
      <c r="D21" s="65" t="s">
        <v>70</v>
      </c>
      <c r="E21" s="68" t="s">
        <v>67</v>
      </c>
      <c r="F21" s="65" t="s">
        <v>48</v>
      </c>
      <c r="G21" s="65" t="s">
        <v>59</v>
      </c>
      <c r="H21" s="56" t="s">
        <v>49</v>
      </c>
      <c r="I21" s="25"/>
      <c r="K21" s="26"/>
    </row>
    <row r="22" spans="1:11" ht="16.5" x14ac:dyDescent="0.2">
      <c r="A22" s="71" t="s">
        <v>75</v>
      </c>
      <c r="B22" s="71"/>
      <c r="C22" s="71"/>
      <c r="D22" s="67">
        <v>1</v>
      </c>
      <c r="E22" s="75">
        <v>31</v>
      </c>
      <c r="F22" s="27">
        <f>97.2</f>
        <v>97.2</v>
      </c>
      <c r="G22" s="58">
        <v>1.1000000000000001</v>
      </c>
      <c r="H22" s="59">
        <f>ROUND(D22*E22*F22*G22,2)</f>
        <v>3314.52</v>
      </c>
      <c r="K22" s="26"/>
    </row>
    <row r="23" spans="1:11" ht="16.5" x14ac:dyDescent="0.25">
      <c r="A23" s="72" t="s">
        <v>50</v>
      </c>
      <c r="B23" s="72"/>
      <c r="C23" s="72"/>
      <c r="D23" s="72"/>
      <c r="E23" s="69"/>
      <c r="F23" s="63"/>
      <c r="G23" s="28"/>
      <c r="H23" s="59">
        <f>H22*0.2</f>
        <v>662.904</v>
      </c>
      <c r="J23" s="29"/>
      <c r="K23" s="30"/>
    </row>
    <row r="24" spans="1:11" ht="16.5" x14ac:dyDescent="0.25">
      <c r="A24" s="72" t="s">
        <v>51</v>
      </c>
      <c r="B24" s="72"/>
      <c r="C24" s="72"/>
      <c r="D24" s="72"/>
      <c r="E24" s="69"/>
      <c r="F24" s="63"/>
      <c r="G24" s="64"/>
      <c r="H24" s="60">
        <f>H22+H23</f>
        <v>3977.424</v>
      </c>
    </row>
    <row r="25" spans="1:11" ht="17.45" customHeight="1" x14ac:dyDescent="0.25">
      <c r="A25" s="61"/>
      <c r="B25" s="61"/>
      <c r="C25" s="61"/>
      <c r="D25" s="61"/>
      <c r="E25" s="61"/>
      <c r="F25" s="62"/>
      <c r="G25" s="31"/>
      <c r="H25" s="31"/>
    </row>
    <row r="26" spans="1:11" ht="20.25" x14ac:dyDescent="0.3">
      <c r="A26" s="49" t="s">
        <v>33</v>
      </c>
      <c r="B26" s="49"/>
      <c r="C26" s="49"/>
      <c r="D26" s="49"/>
      <c r="E26" s="49"/>
      <c r="F26" s="33"/>
      <c r="G26" s="33"/>
      <c r="H26" s="34"/>
    </row>
    <row r="27" spans="1:11" ht="20.25" x14ac:dyDescent="0.3">
      <c r="A27" s="50" t="s">
        <v>34</v>
      </c>
      <c r="B27" s="51"/>
      <c r="C27" s="52"/>
      <c r="F27" s="33"/>
      <c r="G27" s="70" t="s">
        <v>35</v>
      </c>
      <c r="H27" s="70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  <c r="H30" s="53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4">
        <f ca="1">H2</f>
        <v>43832</v>
      </c>
    </row>
    <row r="32" spans="1:11" ht="53.25" x14ac:dyDescent="0.3">
      <c r="A32" s="41" t="s">
        <v>32</v>
      </c>
      <c r="B32" s="44" t="s">
        <v>39</v>
      </c>
      <c r="C32" s="4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42601222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8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21</v>
      </c>
      <c r="B36" s="42" t="s">
        <v>22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5" t="s">
        <v>30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42</v>
      </c>
      <c r="B39" s="45" t="s">
        <v>44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45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 t="s">
        <v>46</v>
      </c>
      <c r="C41" s="4"/>
      <c r="D41" s="5"/>
      <c r="E41" s="5"/>
      <c r="F41" s="6"/>
      <c r="G41" s="6"/>
      <c r="H41" s="6"/>
    </row>
    <row r="42" spans="1:13" ht="37.5" x14ac:dyDescent="0.3">
      <c r="A42" s="41" t="s">
        <v>43</v>
      </c>
      <c r="B42" s="45" t="s">
        <v>17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 t="s">
        <v>15</v>
      </c>
      <c r="C44" s="4"/>
      <c r="D44" s="5"/>
      <c r="E44" s="5"/>
      <c r="F44" s="6"/>
      <c r="G44" s="6"/>
      <c r="H44" s="6"/>
    </row>
    <row r="45" spans="1:13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I45" s="47"/>
      <c r="M45" s="10"/>
    </row>
    <row r="46" spans="1:13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I46" s="47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6"/>
      <c r="C49" s="9"/>
      <c r="D49" s="10"/>
      <c r="E49" s="10"/>
      <c r="F49" s="10"/>
      <c r="G49" s="10"/>
      <c r="H49" s="10"/>
    </row>
    <row r="50" spans="1:8" ht="63" x14ac:dyDescent="0.2">
      <c r="A50" s="73" t="s">
        <v>54</v>
      </c>
      <c r="B50" s="73"/>
      <c r="C50" s="73"/>
      <c r="D50" s="65" t="s">
        <v>71</v>
      </c>
      <c r="E50" s="68" t="s">
        <v>69</v>
      </c>
      <c r="F50" s="65" t="s">
        <v>52</v>
      </c>
      <c r="G50" s="65" t="s">
        <v>60</v>
      </c>
      <c r="H50" s="56" t="s">
        <v>53</v>
      </c>
    </row>
    <row r="51" spans="1:8" ht="16.5" x14ac:dyDescent="0.2">
      <c r="A51" s="71" t="s">
        <v>74</v>
      </c>
      <c r="B51" s="71"/>
      <c r="C51" s="71"/>
      <c r="D51" s="67">
        <f>D22</f>
        <v>1</v>
      </c>
      <c r="E51" s="75">
        <f>E22</f>
        <v>31</v>
      </c>
      <c r="F51" s="27">
        <f>F22</f>
        <v>97.2</v>
      </c>
      <c r="G51" s="58">
        <f>G22</f>
        <v>1.1000000000000001</v>
      </c>
      <c r="H51" s="59">
        <f>H22</f>
        <v>3314.52</v>
      </c>
    </row>
    <row r="52" spans="1:8" ht="16.5" x14ac:dyDescent="0.25">
      <c r="A52" s="72" t="s">
        <v>55</v>
      </c>
      <c r="B52" s="72"/>
      <c r="C52" s="72"/>
      <c r="D52" s="72"/>
      <c r="E52" s="69"/>
      <c r="F52" s="63"/>
      <c r="G52" s="28"/>
      <c r="H52" s="59">
        <f>H23</f>
        <v>662.904</v>
      </c>
    </row>
    <row r="53" spans="1:8" ht="16.5" x14ac:dyDescent="0.25">
      <c r="A53" s="72" t="s">
        <v>12</v>
      </c>
      <c r="B53" s="72"/>
      <c r="C53" s="72"/>
      <c r="D53" s="72"/>
      <c r="E53" s="69"/>
      <c r="F53" s="63"/>
      <c r="G53" s="64"/>
      <c r="H53" s="60">
        <f>H24</f>
        <v>3977.424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9" t="s">
        <v>37</v>
      </c>
      <c r="B55" s="49"/>
      <c r="C55" s="49"/>
      <c r="D55" s="49"/>
      <c r="E55" s="49"/>
      <c r="F55" s="33"/>
      <c r="G55" s="33"/>
      <c r="H55" s="34"/>
    </row>
    <row r="56" spans="1:8" ht="20.25" x14ac:dyDescent="0.3">
      <c r="A56" s="50" t="s">
        <v>38</v>
      </c>
      <c r="B56" s="51"/>
      <c r="C56" s="52"/>
      <c r="F56" s="33"/>
      <c r="G56" s="70" t="s">
        <v>36</v>
      </c>
      <c r="H56" s="70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4"/>
      <c r="C62" s="74"/>
    </row>
  </sheetData>
  <mergeCells count="11">
    <mergeCell ref="A21:C21"/>
    <mergeCell ref="A22:C22"/>
    <mergeCell ref="A23:D23"/>
    <mergeCell ref="A24:D24"/>
    <mergeCell ref="B62:C62"/>
    <mergeCell ref="G27:H27"/>
    <mergeCell ref="A51:C51"/>
    <mergeCell ref="A52:D52"/>
    <mergeCell ref="A53:D53"/>
    <mergeCell ref="G56:H56"/>
    <mergeCell ref="A50:C50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working volume</vt:lpstr>
      <vt:lpstr>withdrawal day a head</vt:lpstr>
      <vt:lpstr>injection day a head</vt:lpstr>
      <vt:lpstr>injection monthly</vt:lpstr>
      <vt:lpstr>withdrawal monthly</vt:lpstr>
      <vt:lpstr>'injection day a head'!Область_печати</vt:lpstr>
      <vt:lpstr>'injection monthly'!Область_печати</vt:lpstr>
      <vt:lpstr>'withdrawal day a head'!Область_печати</vt:lpstr>
      <vt:lpstr>'withdrawal monthly'!Область_печати</vt:lpstr>
      <vt:lpstr>'working volume'!Область_печати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2020-01-02T10:06:02Z</dcterms:modified>
</cp:coreProperties>
</file>