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Кохан ГРС (4)" sheetId="5" r:id="rId1"/>
    <sheet name="додаток" sheetId="6" r:id="rId2"/>
  </sheets>
  <calcPr calcId="152511"/>
</workbook>
</file>

<file path=xl/calcChain.xml><?xml version="1.0" encoding="utf-8"?>
<calcChain xmlns="http://schemas.openxmlformats.org/spreadsheetml/2006/main">
  <c r="O42" i="5" l="1"/>
  <c r="S42" i="5" l="1"/>
  <c r="R42" i="5" l="1"/>
  <c r="P42" i="5"/>
  <c r="Q19" i="5" l="1"/>
  <c r="Q18" i="5"/>
  <c r="Q17" i="5"/>
  <c r="Q16" i="5"/>
  <c r="Q15" i="5"/>
  <c r="Q14" i="5"/>
  <c r="Q12" i="5"/>
  <c r="Q11" i="5"/>
  <c r="AC41" i="5" l="1"/>
  <c r="AD41" i="5" s="1"/>
  <c r="AC40" i="5"/>
  <c r="T40" i="5"/>
  <c r="Q40" i="5"/>
  <c r="AC39" i="5"/>
  <c r="AD39" i="5" s="1"/>
  <c r="T39" i="5"/>
  <c r="Q39" i="5"/>
  <c r="AC38" i="5"/>
  <c r="AD38" i="5" s="1"/>
  <c r="T38" i="5"/>
  <c r="Q38" i="5"/>
  <c r="AC37" i="5"/>
  <c r="AD37" i="5" s="1"/>
  <c r="T37" i="5"/>
  <c r="Q37" i="5"/>
  <c r="AC36" i="5"/>
  <c r="AD36" i="5" s="1"/>
  <c r="T36" i="5"/>
  <c r="Q36" i="5"/>
  <c r="AC35" i="5"/>
  <c r="AD35" i="5" s="1"/>
  <c r="T35" i="5"/>
  <c r="Q35" i="5"/>
  <c r="AC34" i="5"/>
  <c r="AD34" i="5" s="1"/>
  <c r="T34" i="5"/>
  <c r="Q34" i="5"/>
  <c r="AC33" i="5"/>
  <c r="AD33" i="5" s="1"/>
  <c r="T33" i="5"/>
  <c r="Q33" i="5"/>
  <c r="AC32" i="5"/>
  <c r="AD32" i="5" s="1"/>
  <c r="T32" i="5"/>
  <c r="Q32" i="5"/>
  <c r="AC31" i="5"/>
  <c r="AD31" i="5" s="1"/>
  <c r="T31" i="5"/>
  <c r="Q31" i="5"/>
  <c r="AC30" i="5"/>
  <c r="AD30" i="5" s="1"/>
  <c r="T30" i="5"/>
  <c r="Q30" i="5"/>
  <c r="AC29" i="5"/>
  <c r="AD29" i="5" s="1"/>
  <c r="T29" i="5"/>
  <c r="Q29" i="5"/>
  <c r="AC28" i="5"/>
  <c r="AD28" i="5" s="1"/>
  <c r="T28" i="5"/>
  <c r="Q28" i="5"/>
  <c r="AC27" i="5"/>
  <c r="AD27" i="5" s="1"/>
  <c r="T27" i="5"/>
  <c r="Q27" i="5"/>
  <c r="AC26" i="5"/>
  <c r="AD26" i="5" s="1"/>
  <c r="T26" i="5"/>
  <c r="Q26" i="5"/>
  <c r="AC25" i="5"/>
  <c r="AD25" i="5" s="1"/>
  <c r="T25" i="5"/>
  <c r="Q25" i="5"/>
  <c r="AC24" i="5"/>
  <c r="AD24" i="5" s="1"/>
  <c r="T24" i="5"/>
  <c r="Q24" i="5"/>
  <c r="AC23" i="5"/>
  <c r="AD23" i="5" s="1"/>
  <c r="T23" i="5"/>
  <c r="Q23" i="5"/>
  <c r="AC22" i="5"/>
  <c r="AD22" i="5" s="1"/>
  <c r="T22" i="5"/>
  <c r="Q22" i="5"/>
  <c r="AC21" i="5"/>
  <c r="AD21" i="5" s="1"/>
  <c r="T21" i="5"/>
  <c r="Q21" i="5"/>
  <c r="AC20" i="5"/>
  <c r="AD20" i="5" s="1"/>
  <c r="T20" i="5"/>
  <c r="Q20" i="5"/>
  <c r="AC19" i="5"/>
  <c r="AD19" i="5" s="1"/>
  <c r="T19" i="5"/>
  <c r="AC18" i="5"/>
  <c r="AD18" i="5" s="1"/>
  <c r="T18" i="5"/>
  <c r="AC17" i="5"/>
  <c r="AD17" i="5" s="1"/>
  <c r="T17" i="5"/>
  <c r="AC16" i="5"/>
  <c r="AD16" i="5" s="1"/>
  <c r="T16" i="5"/>
  <c r="AC15" i="5"/>
  <c r="AD15" i="5" s="1"/>
  <c r="T15" i="5"/>
  <c r="AC14" i="5"/>
  <c r="AD14" i="5" s="1"/>
  <c r="T14" i="5"/>
  <c r="AC13" i="5"/>
  <c r="AD13" i="5" s="1"/>
  <c r="T13" i="5"/>
  <c r="Q13" i="5"/>
  <c r="Q42" i="5" s="1"/>
  <c r="AC12" i="5"/>
  <c r="T12" i="5"/>
  <c r="AC11" i="5"/>
  <c r="T11" i="5"/>
  <c r="T42" i="5" s="1"/>
</calcChain>
</file>

<file path=xl/sharedStrings.xml><?xml version="1.0" encoding="utf-8"?>
<sst xmlns="http://schemas.openxmlformats.org/spreadsheetml/2006/main" count="93" uniqueCount="69">
  <si>
    <t>ПАТ "УКРТРАНСГАЗ"</t>
  </si>
  <si>
    <t>Філія "УМГ "ХАРКІВТРАНСГАЗ"</t>
  </si>
  <si>
    <t>Кегичівський п/м Харківського  ЛВУМГ</t>
  </si>
  <si>
    <t>Маршрут № 621</t>
  </si>
  <si>
    <t>Вимірювальна хіміко-аналітична лабораторія</t>
  </si>
  <si>
    <t>за період з</t>
  </si>
  <si>
    <t xml:space="preserve"> по</t>
  </si>
  <si>
    <t>Число місяця</t>
  </si>
  <si>
    <t xml:space="preserve">Компонентний склад, мол. % 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</si>
  <si>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</si>
  <si>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</si>
  <si>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</si>
  <si>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</si>
  <si>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</si>
  <si>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</si>
  <si>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</si>
  <si>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</si>
  <si>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</si>
  <si>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</si>
  <si>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</si>
  <si>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</si>
  <si>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</si>
  <si>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</si>
  <si>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</si>
  <si>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</si>
  <si>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</si>
  <si>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</si>
  <si>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</si>
  <si>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</si>
  <si>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</si>
  <si>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</si>
  <si>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</si>
  <si>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</si>
  <si>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</si>
  <si>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</si>
  <si>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</si>
  <si>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</si>
  <si>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</si>
  <si>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</si>
  <si>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 xml:space="preserve">Харківська </t>
  </si>
  <si>
    <t>ГРС Коханівка</t>
  </si>
  <si>
    <t>ГРС Сахновщина</t>
  </si>
  <si>
    <t xml:space="preserve">Заступник начальника Харківського ЛВУМГ                            Панасюк А.М.                                                                         </t>
  </si>
  <si>
    <t xml:space="preserve">Завідувач лабораторією                                                                  Гусєва С.В.                                                                                                   </t>
  </si>
  <si>
    <t>Інженер з метрології дільниці служби ГВ та М</t>
  </si>
  <si>
    <t xml:space="preserve">              Саєнко А.М.</t>
  </si>
  <si>
    <t>Середньозважене значення вищої теплоти згоряння по маршруту №621</t>
  </si>
  <si>
    <t>Рівень одоризації відповідає чинним нормативним документам</t>
  </si>
  <si>
    <t>ПАСПОРТ ФІЗИКО-ХІМІЧНИХ ПОКАЗНИКІВ ПРИРОДНОГО ГАЗУ  № 621</t>
  </si>
  <si>
    <t>Додаток до Паспорту фізико-хімічних показників природного газу № 621</t>
  </si>
  <si>
    <t>переданого Кегичівським ПМ Харківського ЛВУМГ та прийнятого  ПАТ "ХАРКІВГАЗ"</t>
  </si>
  <si>
    <r>
      <t xml:space="preserve">Свідоцтво </t>
    </r>
    <r>
      <rPr>
        <b/>
        <sz val="12"/>
        <rFont val="Arial"/>
        <family val="2"/>
        <charset val="204"/>
      </rPr>
      <t>№ 100-272/2014</t>
    </r>
    <r>
      <rPr>
        <sz val="12"/>
        <rFont val="Arial"/>
        <family val="2"/>
        <charset val="204"/>
      </rPr>
      <t xml:space="preserve"> чинне до </t>
    </r>
    <r>
      <rPr>
        <b/>
        <sz val="12"/>
        <rFont val="Arial"/>
        <family val="2"/>
        <charset val="204"/>
      </rPr>
      <t>16.12.2017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</si>
  <si>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"ШДК", "ШПК", "ЄДК"</t>
    </r>
  </si>
  <si>
    <r>
      <t xml:space="preserve">Температура точки роси за вологою (Р = 3.92 МПа),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</si>
  <si>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2"/>
        <rFont val="Calibri"/>
        <family val="2"/>
        <charset val="204"/>
      </rPr>
      <t>°</t>
    </r>
    <r>
      <rPr>
        <b/>
        <sz val="12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</si>
  <si>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</si>
  <si>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</si>
  <si>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</si>
  <si>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 xml:space="preserve">,при 20 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</si>
  <si>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2"/>
        <color theme="1"/>
        <rFont val="Calibri"/>
        <family val="2"/>
        <charset val="204"/>
      </rPr>
      <t>°</t>
    </r>
    <r>
      <rPr>
        <b/>
        <sz val="12"/>
        <color theme="1"/>
        <rFont val="Times New Roman"/>
        <family val="1"/>
        <charset val="204"/>
      </rPr>
      <t>С</t>
    </r>
  </si>
  <si>
    <r>
      <t xml:space="preserve"> ккал/м</t>
    </r>
    <r>
      <rPr>
        <b/>
        <sz val="12"/>
        <color theme="1"/>
        <rFont val="Calibri"/>
        <family val="2"/>
        <charset val="204"/>
      </rPr>
      <t>³</t>
    </r>
  </si>
  <si>
    <r>
      <t xml:space="preserve"> МДж/м</t>
    </r>
    <r>
      <rPr>
        <b/>
        <sz val="12"/>
        <color theme="1"/>
        <rFont val="Calibri"/>
        <family val="2"/>
        <charset val="204"/>
      </rPr>
      <t>³</t>
    </r>
  </si>
  <si>
    <r>
      <t>кВт⋅год/м</t>
    </r>
    <r>
      <rPr>
        <b/>
        <sz val="12"/>
        <color theme="1"/>
        <rFont val="Calibri"/>
        <family val="2"/>
        <charset val="204"/>
      </rPr>
      <t>³</t>
    </r>
  </si>
  <si>
    <t>01.04.2017 р.</t>
  </si>
  <si>
    <t>30.04.2017 р.</t>
  </si>
  <si>
    <t xml:space="preserve">Заступник начальника Харківського ЛВУМГ                                                                                                       Панасюк А.М.                                                                                          30.04.2017                                                                                                                                                                                          </t>
  </si>
  <si>
    <t xml:space="preserve">Завідувач лабораторією                                                                                                                                         Гусєва С.В.                                                                                                     30.04.2017                                                                                                     </t>
  </si>
  <si>
    <t>Інженер з метрології дільниці служби ГВ та М                                                                                                      Саєнко А.М.                                                                                             30.04.2017</t>
  </si>
  <si>
    <t>відсут.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</si>
</sst>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\р/"/>
    <numFmt numFmtId="165" formatCode="0.0000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166" fontId="4" fillId="2" borderId="0" xfId="0" applyNumberFormat="1" applyFont="1" applyFill="1"/>
    <xf numFmtId="0" fontId="5" fillId="2" borderId="0" xfId="0" applyFont="1" applyFill="1" applyAlignment="1">
      <alignment horizontal="center"/>
    </xf>
    <xf numFmtId="2" fontId="4" fillId="2" borderId="0" xfId="0" applyNumberFormat="1" applyFont="1" applyFill="1" applyProtection="1"/>
    <xf numFmtId="0" fontId="4" fillId="2" borderId="0" xfId="0" applyFont="1" applyFill="1" applyProtection="1">
      <protection locked="0"/>
    </xf>
    <xf numFmtId="166" fontId="0" fillId="2" borderId="0" xfId="0" applyNumberFormat="1" applyFill="1"/>
    <xf numFmtId="0" fontId="6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166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0" fontId="10" fillId="0" borderId="0" xfId="0" applyFont="1"/>
    <xf numFmtId="0" fontId="9" fillId="0" borderId="0" xfId="0" applyFont="1" applyAlignment="1"/>
    <xf numFmtId="4" fontId="9" fillId="4" borderId="49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4" fontId="9" fillId="0" borderId="4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center" vertical="center"/>
    </xf>
    <xf numFmtId="2" fontId="11" fillId="0" borderId="49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9" fillId="3" borderId="49" xfId="0" applyNumberFormat="1" applyFont="1" applyFill="1" applyBorder="1" applyAlignment="1">
      <alignment horizontal="center" vertical="center"/>
    </xf>
    <xf numFmtId="3" fontId="9" fillId="3" borderId="49" xfId="0" applyNumberFormat="1" applyFont="1" applyFill="1" applyBorder="1" applyAlignment="1">
      <alignment horizontal="center" vertical="center"/>
    </xf>
    <xf numFmtId="4" fontId="9" fillId="3" borderId="48" xfId="0" applyNumberFormat="1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14" fontId="3" fillId="0" borderId="46" xfId="0" applyNumberFormat="1" applyFont="1" applyBorder="1" applyAlignment="1" applyProtection="1">
      <alignment vertical="center"/>
      <protection locked="0"/>
    </xf>
    <xf numFmtId="0" fontId="10" fillId="0" borderId="0" xfId="0" applyFont="1" applyBorder="1"/>
    <xf numFmtId="0" fontId="12" fillId="2" borderId="46" xfId="0" applyFont="1" applyFill="1" applyBorder="1" applyAlignment="1" applyProtection="1">
      <alignment vertical="center"/>
      <protection locked="0"/>
    </xf>
    <xf numFmtId="0" fontId="8" fillId="2" borderId="46" xfId="0" applyFont="1" applyFill="1" applyBorder="1" applyAlignment="1" applyProtection="1">
      <alignment vertical="center"/>
      <protection locked="0"/>
    </xf>
    <xf numFmtId="14" fontId="8" fillId="2" borderId="46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3" fillId="0" borderId="1" xfId="0" applyFont="1" applyBorder="1"/>
    <xf numFmtId="0" fontId="14" fillId="0" borderId="2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3" fillId="0" borderId="4" xfId="0" applyFont="1" applyBorder="1"/>
    <xf numFmtId="0" fontId="1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Protection="1"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4" xfId="0" applyFont="1" applyBorder="1"/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Protection="1"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5" xfId="0" applyFont="1" applyFill="1" applyBorder="1" applyAlignment="1" applyProtection="1">
      <alignment horizontal="center" vertical="center" textRotation="90" wrapText="1"/>
      <protection locked="0"/>
    </xf>
    <xf numFmtId="0" fontId="16" fillId="2" borderId="26" xfId="0" applyFont="1" applyFill="1" applyBorder="1" applyAlignment="1" applyProtection="1">
      <alignment horizontal="center" vertical="center" textRotation="90" wrapText="1"/>
      <protection locked="0"/>
    </xf>
    <xf numFmtId="0" fontId="16" fillId="2" borderId="27" xfId="0" applyFont="1" applyFill="1" applyBorder="1" applyAlignment="1" applyProtection="1">
      <alignment horizontal="center" vertical="center" textRotation="90" wrapText="1"/>
      <protection locked="0"/>
    </xf>
    <xf numFmtId="0" fontId="16" fillId="2" borderId="28" xfId="0" applyFont="1" applyFill="1" applyBorder="1" applyAlignment="1" applyProtection="1">
      <alignment horizontal="center" vertical="center" textRotation="90" wrapText="1"/>
      <protection locked="0"/>
    </xf>
    <xf numFmtId="0" fontId="16" fillId="2" borderId="29" xfId="0" applyFont="1" applyFill="1" applyBorder="1" applyAlignment="1" applyProtection="1">
      <alignment horizontal="center" vertical="center" textRotation="90" wrapText="1"/>
      <protection locked="0"/>
    </xf>
    <xf numFmtId="0" fontId="16" fillId="2" borderId="30" xfId="0" applyFont="1" applyFill="1" applyBorder="1" applyAlignment="1" applyProtection="1">
      <alignment horizontal="center" vertical="center" textRotation="90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165" fontId="16" fillId="0" borderId="18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center" vertical="center" wrapText="1"/>
      <protection locked="0"/>
    </xf>
    <xf numFmtId="2" fontId="16" fillId="0" borderId="18" xfId="0" applyNumberFormat="1" applyFont="1" applyBorder="1" applyAlignment="1" applyProtection="1">
      <alignment horizontal="center" vertical="center" wrapText="1"/>
      <protection locked="0"/>
    </xf>
    <xf numFmtId="1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3" fontId="16" fillId="2" borderId="10" xfId="0" applyNumberFormat="1" applyFont="1" applyFill="1" applyBorder="1" applyAlignment="1" applyProtection="1">
      <alignment horizontal="center"/>
      <protection locked="0"/>
    </xf>
    <xf numFmtId="2" fontId="1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9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vertical="center" wrapText="1"/>
      <protection locked="0"/>
    </xf>
    <xf numFmtId="2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67" fontId="2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2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Protection="1">
      <protection locked="0"/>
    </xf>
    <xf numFmtId="0" fontId="15" fillId="0" borderId="34" xfId="0" applyFont="1" applyBorder="1" applyProtection="1">
      <protection locked="0"/>
    </xf>
    <xf numFmtId="165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Protection="1">
      <protection locked="0"/>
    </xf>
    <xf numFmtId="165" fontId="16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top" wrapText="1"/>
    </xf>
    <xf numFmtId="2" fontId="16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7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15" fillId="0" borderId="38" xfId="0" applyFont="1" applyBorder="1" applyAlignment="1" applyProtection="1">
      <protection locked="0"/>
    </xf>
    <xf numFmtId="0" fontId="14" fillId="0" borderId="40" xfId="0" applyFont="1" applyBorder="1" applyProtection="1"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165" fontId="16" fillId="0" borderId="39" xfId="0" applyNumberFormat="1" applyFont="1" applyBorder="1" applyAlignment="1" applyProtection="1">
      <alignment horizontal="center" vertical="center" wrapText="1"/>
      <protection locked="0"/>
    </xf>
    <xf numFmtId="165" fontId="16" fillId="0" borderId="19" xfId="0" applyNumberFormat="1" applyFont="1" applyBorder="1" applyAlignment="1" applyProtection="1">
      <alignment horizontal="center" vertical="center" wrapText="1"/>
      <protection locked="0"/>
    </xf>
    <xf numFmtId="167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165" fontId="16" fillId="0" borderId="43" xfId="0" applyNumberFormat="1" applyFont="1" applyBorder="1" applyAlignment="1" applyProtection="1">
      <alignment horizontal="center" vertical="center" wrapText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2" fontId="16" fillId="0" borderId="32" xfId="0" applyNumberFormat="1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7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5" fillId="0" borderId="11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5" fontId="2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12" fillId="2" borderId="46" xfId="0" applyFont="1" applyFill="1" applyBorder="1" applyAlignment="1" applyProtection="1">
      <alignment horizontal="left" vertical="center"/>
      <protection locked="0"/>
    </xf>
    <xf numFmtId="2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45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wrapText="1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5" xfId="0" applyFont="1" applyFill="1" applyBorder="1" applyAlignment="1" applyProtection="1">
      <alignment horizontal="right" vertical="center" wrapText="1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center" vertical="center" wrapText="1"/>
      <protection locked="0"/>
    </xf>
    <xf numFmtId="0" fontId="20" fillId="0" borderId="16" xfId="1" applyFont="1" applyBorder="1" applyAlignment="1" applyProtection="1">
      <alignment horizontal="center" vertical="center" wrapText="1"/>
      <protection locked="0"/>
    </xf>
    <xf numFmtId="1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left" vertical="center" textRotation="90" wrapText="1"/>
      <protection locked="0"/>
    </xf>
    <xf numFmtId="0" fontId="16" fillId="0" borderId="18" xfId="0" applyFont="1" applyBorder="1" applyAlignment="1" applyProtection="1">
      <alignment horizontal="left" vertical="center" textRotation="90" wrapText="1"/>
      <protection locked="0"/>
    </xf>
    <xf numFmtId="0" fontId="16" fillId="0" borderId="32" xfId="0" applyFont="1" applyBorder="1" applyAlignment="1" applyProtection="1">
      <alignment horizontal="left" vertical="center" textRotation="90" wrapText="1"/>
      <protection locked="0"/>
    </xf>
    <xf numFmtId="0" fontId="16" fillId="0" borderId="9" xfId="0" applyFont="1" applyBorder="1" applyAlignment="1" applyProtection="1">
      <alignment horizontal="center" vertical="center" textRotation="90" wrapText="1"/>
      <protection locked="0"/>
    </xf>
    <xf numFmtId="0" fontId="16" fillId="0" borderId="19" xfId="0" applyFont="1" applyBorder="1" applyAlignment="1" applyProtection="1">
      <alignment horizontal="center" vertical="center" textRotation="90" wrapText="1"/>
      <protection locked="0"/>
    </xf>
    <xf numFmtId="0" fontId="16" fillId="0" borderId="33" xfId="0" applyFont="1" applyBorder="1" applyAlignment="1" applyProtection="1">
      <alignment horizontal="center" vertical="center" textRotation="90" wrapText="1"/>
      <protection locked="0"/>
    </xf>
    <xf numFmtId="0" fontId="16" fillId="0" borderId="6" xfId="0" applyFont="1" applyBorder="1" applyAlignment="1" applyProtection="1">
      <alignment horizontal="center" vertical="center" textRotation="90" wrapText="1"/>
      <protection locked="0"/>
    </xf>
    <xf numFmtId="0" fontId="16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23" xfId="0" applyFont="1" applyBorder="1" applyAlignment="1" applyProtection="1">
      <alignment horizontal="center" vertical="center" textRotation="90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 textRotation="90" wrapText="1"/>
      <protection locked="0"/>
    </xf>
    <xf numFmtId="0" fontId="16" fillId="0" borderId="24" xfId="0" applyFont="1" applyBorder="1" applyAlignment="1" applyProtection="1">
      <alignment horizontal="center" vertical="center" textRotation="90" wrapText="1"/>
      <protection locked="0"/>
    </xf>
    <xf numFmtId="0" fontId="16" fillId="0" borderId="21" xfId="0" applyFont="1" applyBorder="1" applyAlignment="1" applyProtection="1">
      <alignment horizontal="center" vertical="center" textRotation="90" wrapText="1"/>
      <protection locked="0"/>
    </xf>
    <xf numFmtId="0" fontId="16" fillId="0" borderId="25" xfId="0" applyFont="1" applyBorder="1" applyAlignment="1" applyProtection="1">
      <alignment horizontal="center" vertical="center" textRotation="90" wrapText="1"/>
      <protection locked="0"/>
    </xf>
    <xf numFmtId="0" fontId="16" fillId="0" borderId="22" xfId="0" applyFont="1" applyBorder="1" applyAlignment="1" applyProtection="1">
      <alignment horizontal="center" vertical="center" textRotation="90" wrapText="1"/>
      <protection locked="0"/>
    </xf>
    <xf numFmtId="0" fontId="16" fillId="0" borderId="26" xfId="0" applyFont="1" applyBorder="1" applyAlignment="1" applyProtection="1">
      <alignment horizontal="center" vertical="center" textRotation="90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textRotation="90" wrapText="1"/>
      <protection locked="0"/>
    </xf>
    <xf numFmtId="0" fontId="20" fillId="0" borderId="31" xfId="0" applyFont="1" applyBorder="1" applyAlignment="1" applyProtection="1">
      <alignment horizontal="center" vertical="center" textRotation="90" wrapText="1"/>
      <protection locked="0"/>
    </xf>
    <xf numFmtId="0" fontId="20" fillId="0" borderId="8" xfId="0" applyFont="1" applyBorder="1" applyAlignment="1" applyProtection="1">
      <alignment horizontal="right" vertical="center" textRotation="90" wrapText="1"/>
      <protection locked="0"/>
    </xf>
    <xf numFmtId="0" fontId="20" fillId="0" borderId="18" xfId="0" applyFont="1" applyBorder="1" applyAlignment="1" applyProtection="1">
      <alignment horizontal="right" vertical="center" textRotation="90" wrapText="1"/>
      <protection locked="0"/>
    </xf>
    <xf numFmtId="0" fontId="20" fillId="0" borderId="32" xfId="0" applyFont="1" applyBorder="1" applyAlignment="1" applyProtection="1">
      <alignment horizontal="right" vertical="center" textRotation="90" wrapText="1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/>
      <protection locked="0"/>
    </xf>
    <xf numFmtId="164" fontId="19" fillId="0" borderId="0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Border="1" applyAlignment="1" applyProtection="1">
      <alignment horizontal="center"/>
    </xf>
    <xf numFmtId="164" fontId="19" fillId="0" borderId="5" xfId="0" applyNumberFormat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abSelected="1" topLeftCell="A13" zoomScale="90" zoomScaleNormal="90" workbookViewId="0">
      <selection activeCell="U44" sqref="U44:AB44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8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44" t="s">
        <v>0</v>
      </c>
      <c r="B1" s="45"/>
      <c r="C1" s="45"/>
      <c r="D1" s="45"/>
      <c r="E1" s="46"/>
      <c r="F1" s="46"/>
      <c r="G1" s="207" t="s">
        <v>48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8"/>
      <c r="AA1" s="208"/>
      <c r="AB1" s="209"/>
    </row>
    <row r="2" spans="1:33" ht="21" customHeight="1" x14ac:dyDescent="0.25">
      <c r="A2" s="47" t="s">
        <v>1</v>
      </c>
      <c r="B2" s="48"/>
      <c r="C2" s="131"/>
      <c r="D2" s="48"/>
      <c r="E2" s="49"/>
      <c r="F2" s="48"/>
      <c r="G2" s="210" t="s">
        <v>50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50"/>
      <c r="AA2" s="50"/>
      <c r="AB2" s="51"/>
    </row>
    <row r="3" spans="1:33" ht="19.5" customHeight="1" x14ac:dyDescent="0.25">
      <c r="A3" s="47" t="s">
        <v>2</v>
      </c>
      <c r="B3" s="49"/>
      <c r="C3" s="50"/>
      <c r="D3" s="49"/>
      <c r="E3" s="49"/>
      <c r="F3" s="48"/>
      <c r="G3" s="211" t="s">
        <v>3</v>
      </c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52"/>
      <c r="AA3" s="52"/>
      <c r="AB3" s="51"/>
    </row>
    <row r="4" spans="1:33" ht="15" customHeight="1" x14ac:dyDescent="0.25">
      <c r="A4" s="53" t="s">
        <v>4</v>
      </c>
      <c r="B4" s="49"/>
      <c r="C4" s="49"/>
      <c r="D4" s="49"/>
      <c r="E4" s="49"/>
      <c r="F4" s="49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1"/>
    </row>
    <row r="5" spans="1:33" ht="15.75" x14ac:dyDescent="0.25">
      <c r="A5" s="53" t="s">
        <v>51</v>
      </c>
      <c r="B5" s="49"/>
      <c r="C5" s="49"/>
      <c r="D5" s="49"/>
      <c r="E5" s="49"/>
      <c r="F5" s="48"/>
      <c r="G5" s="48"/>
      <c r="H5" s="48"/>
      <c r="I5" s="49"/>
      <c r="J5" s="49"/>
      <c r="K5" s="54" t="s">
        <v>52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212" t="s">
        <v>5</v>
      </c>
      <c r="W5" s="212"/>
      <c r="X5" s="213" t="s">
        <v>63</v>
      </c>
      <c r="Y5" s="213"/>
      <c r="Z5" s="55" t="s">
        <v>6</v>
      </c>
      <c r="AA5" s="214" t="s">
        <v>64</v>
      </c>
      <c r="AB5" s="215"/>
    </row>
    <row r="6" spans="1:33" ht="5.25" customHeight="1" thickBot="1" x14ac:dyDescent="0.3">
      <c r="A6" s="5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1"/>
    </row>
    <row r="7" spans="1:33" ht="29.25" customHeight="1" thickBot="1" x14ac:dyDescent="0.3">
      <c r="A7" s="177" t="s">
        <v>7</v>
      </c>
      <c r="B7" s="195" t="s">
        <v>8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195" t="s">
        <v>9</v>
      </c>
      <c r="O7" s="196"/>
      <c r="P7" s="196"/>
      <c r="Q7" s="196"/>
      <c r="R7" s="196"/>
      <c r="S7" s="196"/>
      <c r="T7" s="196"/>
      <c r="U7" s="196"/>
      <c r="V7" s="196"/>
      <c r="W7" s="196"/>
      <c r="X7" s="201" t="s">
        <v>53</v>
      </c>
      <c r="Y7" s="204" t="s">
        <v>54</v>
      </c>
      <c r="Z7" s="171" t="s">
        <v>55</v>
      </c>
      <c r="AA7" s="171" t="s">
        <v>56</v>
      </c>
      <c r="AB7" s="174" t="s">
        <v>57</v>
      </c>
    </row>
    <row r="8" spans="1:33" ht="16.5" customHeight="1" thickBot="1" x14ac:dyDescent="0.3">
      <c r="A8" s="178"/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177" t="s">
        <v>58</v>
      </c>
      <c r="O8" s="180" t="s">
        <v>59</v>
      </c>
      <c r="P8" s="181"/>
      <c r="Q8" s="181"/>
      <c r="R8" s="181"/>
      <c r="S8" s="181"/>
      <c r="T8" s="181"/>
      <c r="U8" s="181"/>
      <c r="V8" s="181"/>
      <c r="W8" s="182"/>
      <c r="X8" s="202"/>
      <c r="Y8" s="205"/>
      <c r="Z8" s="172"/>
      <c r="AA8" s="172"/>
      <c r="AB8" s="175"/>
    </row>
    <row r="9" spans="1:33" ht="32.25" customHeight="1" thickBot="1" x14ac:dyDescent="0.3">
      <c r="A9" s="178"/>
      <c r="B9" s="183" t="s">
        <v>10</v>
      </c>
      <c r="C9" s="185" t="s">
        <v>11</v>
      </c>
      <c r="D9" s="185" t="s">
        <v>12</v>
      </c>
      <c r="E9" s="185" t="s">
        <v>13</v>
      </c>
      <c r="F9" s="185" t="s">
        <v>14</v>
      </c>
      <c r="G9" s="185" t="s">
        <v>15</v>
      </c>
      <c r="H9" s="185" t="s">
        <v>16</v>
      </c>
      <c r="I9" s="185" t="s">
        <v>17</v>
      </c>
      <c r="J9" s="185" t="s">
        <v>18</v>
      </c>
      <c r="K9" s="185" t="s">
        <v>19</v>
      </c>
      <c r="L9" s="185" t="s">
        <v>20</v>
      </c>
      <c r="M9" s="187" t="s">
        <v>21</v>
      </c>
      <c r="N9" s="178"/>
      <c r="O9" s="189" t="s">
        <v>22</v>
      </c>
      <c r="P9" s="190"/>
      <c r="Q9" s="191"/>
      <c r="R9" s="192" t="s">
        <v>23</v>
      </c>
      <c r="S9" s="193"/>
      <c r="T9" s="194"/>
      <c r="U9" s="189" t="s">
        <v>24</v>
      </c>
      <c r="V9" s="190"/>
      <c r="W9" s="191"/>
      <c r="X9" s="202"/>
      <c r="Y9" s="205"/>
      <c r="Z9" s="172"/>
      <c r="AA9" s="172"/>
      <c r="AB9" s="175"/>
    </row>
    <row r="10" spans="1:33" ht="92.25" customHeight="1" thickBot="1" x14ac:dyDescent="0.3">
      <c r="A10" s="179"/>
      <c r="B10" s="184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8"/>
      <c r="N10" s="179"/>
      <c r="O10" s="57" t="s">
        <v>60</v>
      </c>
      <c r="P10" s="58" t="s">
        <v>61</v>
      </c>
      <c r="Q10" s="59" t="s">
        <v>62</v>
      </c>
      <c r="R10" s="60" t="s">
        <v>60</v>
      </c>
      <c r="S10" s="61" t="s">
        <v>61</v>
      </c>
      <c r="T10" s="62" t="s">
        <v>62</v>
      </c>
      <c r="U10" s="63" t="s">
        <v>60</v>
      </c>
      <c r="V10" s="61" t="s">
        <v>61</v>
      </c>
      <c r="W10" s="62" t="s">
        <v>62</v>
      </c>
      <c r="X10" s="203"/>
      <c r="Y10" s="206"/>
      <c r="Z10" s="173"/>
      <c r="AA10" s="173"/>
      <c r="AB10" s="176"/>
      <c r="AE10" s="1" t="s">
        <v>25</v>
      </c>
    </row>
    <row r="11" spans="1:33" s="7" customFormat="1" ht="15.75" x14ac:dyDescent="0.2">
      <c r="A11" s="64">
        <v>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134">
        <v>8199</v>
      </c>
      <c r="P11" s="84">
        <v>34.3279</v>
      </c>
      <c r="Q11" s="85">
        <f t="shared" ref="Q11:Q40" si="0">P11/3.6</f>
        <v>9.5355277777777783</v>
      </c>
      <c r="R11" s="86">
        <v>9087</v>
      </c>
      <c r="S11" s="84">
        <v>38.047199999999997</v>
      </c>
      <c r="T11" s="135">
        <f t="shared" ref="T11:T40" si="1">S11/3.6</f>
        <v>10.568666666666665</v>
      </c>
      <c r="U11" s="68"/>
      <c r="V11" s="67"/>
      <c r="W11" s="69"/>
      <c r="X11" s="70"/>
      <c r="Y11" s="71"/>
      <c r="Z11" s="72"/>
      <c r="AA11" s="72"/>
      <c r="AB11" s="73"/>
      <c r="AC11" s="4">
        <f t="shared" ref="AC11:AC41" si="2">SUM(B11:M11)+$K$42+$N$42</f>
        <v>0</v>
      </c>
      <c r="AD11" s="5"/>
      <c r="AE11" s="6"/>
      <c r="AF11" s="6"/>
      <c r="AG11" s="6"/>
    </row>
    <row r="12" spans="1:33" s="7" customFormat="1" ht="15.75" x14ac:dyDescent="0.2">
      <c r="A12" s="74">
        <v>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134">
        <v>8199</v>
      </c>
      <c r="P12" s="84">
        <v>34.3279</v>
      </c>
      <c r="Q12" s="85">
        <f t="shared" si="0"/>
        <v>9.5355277777777783</v>
      </c>
      <c r="R12" s="86">
        <v>9087</v>
      </c>
      <c r="S12" s="84">
        <v>38.0471</v>
      </c>
      <c r="T12" s="87">
        <f t="shared" si="1"/>
        <v>10.56863888888889</v>
      </c>
      <c r="U12" s="70"/>
      <c r="V12" s="67"/>
      <c r="W12" s="69"/>
      <c r="X12" s="70"/>
      <c r="Y12" s="79"/>
      <c r="Z12" s="72"/>
      <c r="AA12" s="72"/>
      <c r="AB12" s="73"/>
      <c r="AC12" s="4">
        <f t="shared" si="2"/>
        <v>0</v>
      </c>
      <c r="AD12" s="5"/>
      <c r="AE12" s="6"/>
      <c r="AF12" s="6"/>
      <c r="AG12" s="6"/>
    </row>
    <row r="13" spans="1:33" s="11" customFormat="1" ht="15.75" x14ac:dyDescent="0.25">
      <c r="A13" s="74">
        <v>3</v>
      </c>
      <c r="B13" s="65">
        <v>95.996799999999993</v>
      </c>
      <c r="C13" s="65">
        <v>2.1983000000000001</v>
      </c>
      <c r="D13" s="65">
        <v>0.69710000000000005</v>
      </c>
      <c r="E13" s="65">
        <v>0.10979999999999999</v>
      </c>
      <c r="F13" s="65">
        <v>0.106</v>
      </c>
      <c r="G13" s="65">
        <v>4.7000000000000002E-3</v>
      </c>
      <c r="H13" s="65">
        <v>2.0299999999999999E-2</v>
      </c>
      <c r="I13" s="65">
        <v>1.5599999999999999E-2</v>
      </c>
      <c r="J13" s="65">
        <v>6.7999999999999996E-3</v>
      </c>
      <c r="K13" s="65">
        <v>7.9000000000000008E-3</v>
      </c>
      <c r="L13" s="65">
        <v>0.6946</v>
      </c>
      <c r="M13" s="65">
        <v>0.1421</v>
      </c>
      <c r="N13" s="80">
        <v>0.69940000000000002</v>
      </c>
      <c r="O13" s="133">
        <v>8193</v>
      </c>
      <c r="P13" s="67">
        <v>34.3018</v>
      </c>
      <c r="Q13" s="76">
        <f t="shared" si="0"/>
        <v>9.5282777777777774</v>
      </c>
      <c r="R13" s="77">
        <v>9081</v>
      </c>
      <c r="S13" s="67">
        <v>38.019199999999998</v>
      </c>
      <c r="T13" s="78">
        <f t="shared" si="1"/>
        <v>10.560888888888888</v>
      </c>
      <c r="U13" s="70">
        <v>11917</v>
      </c>
      <c r="V13" s="67">
        <v>49.892499999999998</v>
      </c>
      <c r="W13" s="69">
        <v>13.86</v>
      </c>
      <c r="X13" s="70"/>
      <c r="Y13" s="79"/>
      <c r="Z13" s="72"/>
      <c r="AA13" s="72"/>
      <c r="AB13" s="73"/>
      <c r="AC13" s="8">
        <f t="shared" si="2"/>
        <v>100.00000000000001</v>
      </c>
      <c r="AD13" s="9" t="str">
        <f>IF(AC13=100,"ОК"," ")</f>
        <v>ОК</v>
      </c>
      <c r="AE13" s="10"/>
      <c r="AF13" s="10"/>
      <c r="AG13" s="10"/>
    </row>
    <row r="14" spans="1:33" s="7" customFormat="1" ht="15.75" x14ac:dyDescent="0.2">
      <c r="A14" s="74">
        <v>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134">
        <v>8193</v>
      </c>
      <c r="P14" s="84">
        <v>34.3018</v>
      </c>
      <c r="Q14" s="85">
        <f t="shared" si="0"/>
        <v>9.5282777777777774</v>
      </c>
      <c r="R14" s="86">
        <v>9081</v>
      </c>
      <c r="S14" s="84">
        <v>38.019199999999998</v>
      </c>
      <c r="T14" s="87">
        <f t="shared" si="1"/>
        <v>10.560888888888888</v>
      </c>
      <c r="U14" s="88"/>
      <c r="V14" s="84"/>
      <c r="W14" s="73"/>
      <c r="X14" s="88"/>
      <c r="Y14" s="89"/>
      <c r="Z14" s="72"/>
      <c r="AA14" s="72"/>
      <c r="AB14" s="73"/>
      <c r="AC14" s="4">
        <f t="shared" si="2"/>
        <v>0</v>
      </c>
      <c r="AD14" s="5" t="str">
        <f t="shared" ref="AD14:AD41" si="3">IF(AC14=100,"ОК"," ")</f>
        <v xml:space="preserve"> </v>
      </c>
      <c r="AE14" s="6"/>
      <c r="AF14" s="6"/>
      <c r="AG14" s="6"/>
    </row>
    <row r="15" spans="1:33" s="7" customFormat="1" ht="15.75" x14ac:dyDescent="0.25">
      <c r="A15" s="90">
        <v>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134">
        <v>8193</v>
      </c>
      <c r="P15" s="84">
        <v>34.3018</v>
      </c>
      <c r="Q15" s="85">
        <f t="shared" si="0"/>
        <v>9.5282777777777774</v>
      </c>
      <c r="R15" s="86">
        <v>9081</v>
      </c>
      <c r="S15" s="84">
        <v>38.019199999999998</v>
      </c>
      <c r="T15" s="92">
        <f t="shared" si="1"/>
        <v>10.560888888888888</v>
      </c>
      <c r="U15" s="88"/>
      <c r="V15" s="84"/>
      <c r="W15" s="73"/>
      <c r="X15" s="88"/>
      <c r="Y15" s="89"/>
      <c r="Z15" s="93"/>
      <c r="AA15" s="94"/>
      <c r="AB15" s="73"/>
      <c r="AC15" s="4">
        <f t="shared" si="2"/>
        <v>0</v>
      </c>
      <c r="AD15" s="5" t="str">
        <f t="shared" si="3"/>
        <v xml:space="preserve"> </v>
      </c>
      <c r="AE15" s="6"/>
      <c r="AF15" s="6"/>
      <c r="AG15" s="6"/>
    </row>
    <row r="16" spans="1:33" s="7" customFormat="1" ht="15.75" x14ac:dyDescent="0.2">
      <c r="A16" s="74">
        <v>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134">
        <v>8193</v>
      </c>
      <c r="P16" s="84">
        <v>34.3018</v>
      </c>
      <c r="Q16" s="85">
        <f t="shared" si="0"/>
        <v>9.5282777777777774</v>
      </c>
      <c r="R16" s="86">
        <v>9081</v>
      </c>
      <c r="S16" s="84">
        <v>38.019199999999998</v>
      </c>
      <c r="T16" s="87">
        <f t="shared" si="1"/>
        <v>10.560888888888888</v>
      </c>
      <c r="U16" s="70"/>
      <c r="V16" s="67"/>
      <c r="W16" s="69"/>
      <c r="X16" s="88"/>
      <c r="Y16" s="89"/>
      <c r="Z16" s="95"/>
      <c r="AA16" s="95"/>
      <c r="AB16" s="73"/>
      <c r="AC16" s="4">
        <f t="shared" si="2"/>
        <v>0</v>
      </c>
      <c r="AD16" s="5" t="str">
        <f t="shared" si="3"/>
        <v xml:space="preserve"> </v>
      </c>
      <c r="AE16" s="6"/>
      <c r="AF16" s="6"/>
      <c r="AG16" s="6"/>
    </row>
    <row r="17" spans="1:33" s="7" customFormat="1" ht="15.75" x14ac:dyDescent="0.25">
      <c r="A17" s="90">
        <v>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80"/>
      <c r="O17" s="134">
        <v>8193</v>
      </c>
      <c r="P17" s="84">
        <v>34.3018</v>
      </c>
      <c r="Q17" s="85">
        <f t="shared" si="0"/>
        <v>9.5282777777777774</v>
      </c>
      <c r="R17" s="86">
        <v>9081</v>
      </c>
      <c r="S17" s="84">
        <v>38.019199999999998</v>
      </c>
      <c r="T17" s="92">
        <f t="shared" si="1"/>
        <v>10.560888888888888</v>
      </c>
      <c r="U17" s="88"/>
      <c r="V17" s="84"/>
      <c r="W17" s="73"/>
      <c r="X17" s="70"/>
      <c r="Y17" s="79"/>
      <c r="Z17" s="95"/>
      <c r="AA17" s="95"/>
      <c r="AB17" s="96"/>
      <c r="AC17" s="4">
        <f t="shared" si="2"/>
        <v>0</v>
      </c>
      <c r="AD17" s="5" t="str">
        <f t="shared" si="3"/>
        <v xml:space="preserve"> </v>
      </c>
      <c r="AE17" s="6"/>
      <c r="AF17" s="6"/>
      <c r="AG17" s="6"/>
    </row>
    <row r="18" spans="1:33" s="7" customFormat="1" ht="15.75" x14ac:dyDescent="0.2">
      <c r="A18" s="74">
        <v>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80"/>
      <c r="O18" s="134">
        <v>8193</v>
      </c>
      <c r="P18" s="84">
        <v>34.3018</v>
      </c>
      <c r="Q18" s="85">
        <f t="shared" si="0"/>
        <v>9.5282777777777774</v>
      </c>
      <c r="R18" s="86">
        <v>9081</v>
      </c>
      <c r="S18" s="84">
        <v>38.019199999999998</v>
      </c>
      <c r="T18" s="87">
        <f t="shared" si="1"/>
        <v>10.560888888888888</v>
      </c>
      <c r="U18" s="88"/>
      <c r="V18" s="84"/>
      <c r="W18" s="73"/>
      <c r="X18" s="70"/>
      <c r="Y18" s="79"/>
      <c r="Z18" s="71"/>
      <c r="AA18" s="71"/>
      <c r="AB18" s="97"/>
      <c r="AC18" s="4">
        <f t="shared" si="2"/>
        <v>0</v>
      </c>
      <c r="AD18" s="5" t="str">
        <f t="shared" si="3"/>
        <v xml:space="preserve"> </v>
      </c>
      <c r="AE18" s="6"/>
      <c r="AF18" s="6"/>
      <c r="AG18" s="6"/>
    </row>
    <row r="19" spans="1:33" s="11" customFormat="1" ht="15.75" x14ac:dyDescent="0.25">
      <c r="A19" s="74">
        <v>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134">
        <v>8193</v>
      </c>
      <c r="P19" s="84">
        <v>34.3018</v>
      </c>
      <c r="Q19" s="85">
        <f t="shared" si="0"/>
        <v>9.5282777777777774</v>
      </c>
      <c r="R19" s="86">
        <v>9081</v>
      </c>
      <c r="S19" s="84">
        <v>38.019199999999998</v>
      </c>
      <c r="T19" s="87">
        <f t="shared" si="1"/>
        <v>10.560888888888888</v>
      </c>
      <c r="U19" s="70"/>
      <c r="V19" s="67"/>
      <c r="W19" s="69"/>
      <c r="X19" s="70"/>
      <c r="Y19" s="79"/>
      <c r="Z19" s="95"/>
      <c r="AA19" s="95"/>
      <c r="AB19" s="69"/>
      <c r="AC19" s="8">
        <f t="shared" si="2"/>
        <v>0</v>
      </c>
      <c r="AD19" s="9" t="str">
        <f t="shared" si="3"/>
        <v xml:space="preserve"> </v>
      </c>
      <c r="AE19" s="10"/>
      <c r="AF19" s="10"/>
      <c r="AG19" s="10"/>
    </row>
    <row r="20" spans="1:33" s="11" customFormat="1" ht="15.75" x14ac:dyDescent="0.25">
      <c r="A20" s="74">
        <v>10</v>
      </c>
      <c r="B20" s="65">
        <v>95.937700000000007</v>
      </c>
      <c r="C20" s="65">
        <v>2.2185000000000001</v>
      </c>
      <c r="D20" s="65">
        <v>0.71599999999999997</v>
      </c>
      <c r="E20" s="65">
        <v>0.1159</v>
      </c>
      <c r="F20" s="65">
        <v>0.1144</v>
      </c>
      <c r="G20" s="65">
        <v>8.6E-3</v>
      </c>
      <c r="H20" s="65">
        <v>2.29E-2</v>
      </c>
      <c r="I20" s="65">
        <v>1.7100000000000001E-2</v>
      </c>
      <c r="J20" s="65">
        <v>6.8999999999999999E-3</v>
      </c>
      <c r="K20" s="65">
        <v>7.7000000000000002E-3</v>
      </c>
      <c r="L20" s="65">
        <v>0.69240000000000002</v>
      </c>
      <c r="M20" s="65">
        <v>0.14199999999999999</v>
      </c>
      <c r="N20" s="66">
        <v>0.70020000000000004</v>
      </c>
      <c r="O20" s="75">
        <v>8201</v>
      </c>
      <c r="P20" s="67">
        <v>34.337200000000003</v>
      </c>
      <c r="Q20" s="76">
        <f t="shared" si="0"/>
        <v>9.5381111111111121</v>
      </c>
      <c r="R20" s="77">
        <v>9090</v>
      </c>
      <c r="S20" s="67">
        <v>38.057200000000002</v>
      </c>
      <c r="T20" s="78">
        <f t="shared" si="1"/>
        <v>10.571444444444445</v>
      </c>
      <c r="U20" s="70">
        <v>11922</v>
      </c>
      <c r="V20" s="67">
        <v>49.914900000000003</v>
      </c>
      <c r="W20" s="69">
        <v>13.87</v>
      </c>
      <c r="X20" s="70"/>
      <c r="Y20" s="79"/>
      <c r="Z20" s="95">
        <v>4.0000000000000002E-4</v>
      </c>
      <c r="AA20" s="95">
        <v>0</v>
      </c>
      <c r="AB20" s="69"/>
      <c r="AC20" s="8">
        <f t="shared" si="2"/>
        <v>100.00010000000002</v>
      </c>
      <c r="AD20" s="9" t="str">
        <f t="shared" si="3"/>
        <v xml:space="preserve"> </v>
      </c>
      <c r="AE20" s="10"/>
      <c r="AF20" s="10"/>
      <c r="AG20" s="10"/>
    </row>
    <row r="21" spans="1:33" s="11" customFormat="1" ht="15.75" x14ac:dyDescent="0.25">
      <c r="A21" s="74">
        <v>11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98"/>
      <c r="O21" s="83">
        <v>8201</v>
      </c>
      <c r="P21" s="84">
        <v>34.337200000000003</v>
      </c>
      <c r="Q21" s="85">
        <f t="shared" si="0"/>
        <v>9.5381111111111121</v>
      </c>
      <c r="R21" s="86">
        <v>9090</v>
      </c>
      <c r="S21" s="84">
        <v>38.057200000000002</v>
      </c>
      <c r="T21" s="87">
        <f t="shared" si="1"/>
        <v>10.571444444444445</v>
      </c>
      <c r="U21" s="88"/>
      <c r="V21" s="84"/>
      <c r="W21" s="73"/>
      <c r="X21" s="88"/>
      <c r="Y21" s="89"/>
      <c r="Z21" s="72"/>
      <c r="AA21" s="72"/>
      <c r="AB21" s="99"/>
      <c r="AC21" s="8">
        <f t="shared" si="2"/>
        <v>0</v>
      </c>
      <c r="AD21" s="9" t="str">
        <f t="shared" si="3"/>
        <v xml:space="preserve"> </v>
      </c>
      <c r="AE21" s="10"/>
      <c r="AF21" s="10"/>
      <c r="AG21" s="10"/>
    </row>
    <row r="22" spans="1:33" s="11" customFormat="1" ht="15.75" x14ac:dyDescent="0.25">
      <c r="A22" s="90">
        <v>12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98"/>
      <c r="O22" s="83">
        <v>8201</v>
      </c>
      <c r="P22" s="84">
        <v>34.337200000000003</v>
      </c>
      <c r="Q22" s="91">
        <f t="shared" si="0"/>
        <v>9.5381111111111121</v>
      </c>
      <c r="R22" s="86">
        <v>9090</v>
      </c>
      <c r="S22" s="84">
        <v>38.057200000000002</v>
      </c>
      <c r="T22" s="92">
        <f t="shared" si="1"/>
        <v>10.571444444444445</v>
      </c>
      <c r="U22" s="88"/>
      <c r="V22" s="84"/>
      <c r="W22" s="73"/>
      <c r="X22" s="88"/>
      <c r="Y22" s="89"/>
      <c r="Z22" s="72"/>
      <c r="AA22" s="72"/>
      <c r="AB22" s="73"/>
      <c r="AC22" s="8">
        <f t="shared" si="2"/>
        <v>0</v>
      </c>
      <c r="AD22" s="9" t="str">
        <f t="shared" si="3"/>
        <v xml:space="preserve"> </v>
      </c>
      <c r="AE22" s="10"/>
      <c r="AF22" s="10"/>
      <c r="AG22" s="10"/>
    </row>
    <row r="23" spans="1:33" s="11" customFormat="1" ht="15.75" x14ac:dyDescent="0.25">
      <c r="A23" s="74">
        <v>13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83">
        <v>8201</v>
      </c>
      <c r="P23" s="84">
        <v>34.337200000000003</v>
      </c>
      <c r="Q23" s="85">
        <f t="shared" si="0"/>
        <v>9.5381111111111121</v>
      </c>
      <c r="R23" s="86">
        <v>9090</v>
      </c>
      <c r="S23" s="84">
        <v>38.057200000000002</v>
      </c>
      <c r="T23" s="87">
        <f t="shared" si="1"/>
        <v>10.571444444444445</v>
      </c>
      <c r="U23" s="70"/>
      <c r="V23" s="67"/>
      <c r="W23" s="69"/>
      <c r="X23" s="70"/>
      <c r="Y23" s="79"/>
      <c r="Z23" s="71"/>
      <c r="AA23" s="71"/>
      <c r="AB23" s="73"/>
      <c r="AC23" s="8">
        <f t="shared" si="2"/>
        <v>0</v>
      </c>
      <c r="AD23" s="9" t="str">
        <f t="shared" si="3"/>
        <v xml:space="preserve"> </v>
      </c>
      <c r="AE23" s="10"/>
      <c r="AF23" s="10"/>
      <c r="AG23" s="10"/>
    </row>
    <row r="24" spans="1:33" s="11" customFormat="1" ht="15.75" x14ac:dyDescent="0.25">
      <c r="A24" s="90">
        <v>14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83">
        <v>8201</v>
      </c>
      <c r="P24" s="84">
        <v>34.337200000000003</v>
      </c>
      <c r="Q24" s="91">
        <f t="shared" si="0"/>
        <v>9.5381111111111121</v>
      </c>
      <c r="R24" s="86">
        <v>9090</v>
      </c>
      <c r="S24" s="84">
        <v>38.057200000000002</v>
      </c>
      <c r="T24" s="92">
        <f t="shared" si="1"/>
        <v>10.571444444444445</v>
      </c>
      <c r="U24" s="70"/>
      <c r="V24" s="67"/>
      <c r="W24" s="69"/>
      <c r="X24" s="70"/>
      <c r="Y24" s="79"/>
      <c r="Z24" s="71"/>
      <c r="AA24" s="71"/>
      <c r="AB24" s="51"/>
      <c r="AC24" s="8">
        <f t="shared" si="2"/>
        <v>0</v>
      </c>
      <c r="AD24" s="9" t="str">
        <f t="shared" si="3"/>
        <v xml:space="preserve"> </v>
      </c>
      <c r="AE24" s="10"/>
      <c r="AF24" s="10"/>
      <c r="AG24" s="10"/>
    </row>
    <row r="25" spans="1:33" s="11" customFormat="1" ht="15.75" x14ac:dyDescent="0.25">
      <c r="A25" s="74">
        <v>15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83">
        <v>8201</v>
      </c>
      <c r="P25" s="84">
        <v>34.337200000000003</v>
      </c>
      <c r="Q25" s="85">
        <f t="shared" si="0"/>
        <v>9.5381111111111121</v>
      </c>
      <c r="R25" s="86">
        <v>9090</v>
      </c>
      <c r="S25" s="84">
        <v>38.057200000000002</v>
      </c>
      <c r="T25" s="87">
        <f t="shared" si="1"/>
        <v>10.571444444444445</v>
      </c>
      <c r="U25" s="88"/>
      <c r="V25" s="84"/>
      <c r="W25" s="73"/>
      <c r="X25" s="70"/>
      <c r="Y25" s="79"/>
      <c r="Z25" s="71"/>
      <c r="AA25" s="71"/>
      <c r="AB25" s="73"/>
      <c r="AC25" s="8">
        <f t="shared" si="2"/>
        <v>0</v>
      </c>
      <c r="AD25" s="9" t="str">
        <f t="shared" si="3"/>
        <v xml:space="preserve"> </v>
      </c>
      <c r="AE25" s="10"/>
      <c r="AF25" s="10"/>
      <c r="AG25" s="10"/>
    </row>
    <row r="26" spans="1:33" s="11" customFormat="1" ht="15.75" x14ac:dyDescent="0.25">
      <c r="A26" s="74">
        <v>16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83">
        <v>8201</v>
      </c>
      <c r="P26" s="84">
        <v>34.337200000000003</v>
      </c>
      <c r="Q26" s="85">
        <f t="shared" si="0"/>
        <v>9.5381111111111121</v>
      </c>
      <c r="R26" s="86">
        <v>9090</v>
      </c>
      <c r="S26" s="84">
        <v>38.057200000000002</v>
      </c>
      <c r="T26" s="87">
        <f t="shared" si="1"/>
        <v>10.571444444444445</v>
      </c>
      <c r="U26" s="88"/>
      <c r="V26" s="84"/>
      <c r="W26" s="73"/>
      <c r="X26" s="70"/>
      <c r="Y26" s="79"/>
      <c r="Z26" s="71"/>
      <c r="AA26" s="71"/>
      <c r="AB26" s="73"/>
      <c r="AC26" s="8">
        <f t="shared" si="2"/>
        <v>0</v>
      </c>
      <c r="AD26" s="9" t="str">
        <f t="shared" si="3"/>
        <v xml:space="preserve"> </v>
      </c>
      <c r="AE26" s="10"/>
      <c r="AF26" s="10"/>
      <c r="AG26" s="10"/>
    </row>
    <row r="27" spans="1:33" s="11" customFormat="1" ht="15.75" x14ac:dyDescent="0.25">
      <c r="A27" s="74">
        <v>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83">
        <v>8201</v>
      </c>
      <c r="P27" s="84">
        <v>34.337200000000003</v>
      </c>
      <c r="Q27" s="85">
        <f t="shared" si="0"/>
        <v>9.5381111111111121</v>
      </c>
      <c r="R27" s="86">
        <v>9090</v>
      </c>
      <c r="S27" s="84">
        <v>38.057200000000002</v>
      </c>
      <c r="T27" s="87">
        <f t="shared" si="1"/>
        <v>10.571444444444445</v>
      </c>
      <c r="U27" s="88"/>
      <c r="V27" s="84"/>
      <c r="W27" s="73"/>
      <c r="X27" s="70"/>
      <c r="Y27" s="79"/>
      <c r="Z27" s="72"/>
      <c r="AA27" s="72"/>
      <c r="AB27" s="73"/>
      <c r="AC27" s="8">
        <f t="shared" si="2"/>
        <v>0</v>
      </c>
      <c r="AD27" s="9" t="str">
        <f t="shared" si="3"/>
        <v xml:space="preserve"> </v>
      </c>
      <c r="AE27" s="10"/>
      <c r="AF27" s="10"/>
      <c r="AG27" s="10"/>
    </row>
    <row r="28" spans="1:33" s="11" customFormat="1" ht="15.75" x14ac:dyDescent="0.25">
      <c r="A28" s="74">
        <v>18</v>
      </c>
      <c r="B28" s="65">
        <v>95.891800000000003</v>
      </c>
      <c r="C28" s="65">
        <v>2.2614999999999998</v>
      </c>
      <c r="D28" s="65">
        <v>0.70740000000000003</v>
      </c>
      <c r="E28" s="65">
        <v>0.1085</v>
      </c>
      <c r="F28" s="65">
        <v>0.1045</v>
      </c>
      <c r="G28" s="65">
        <v>8.2000000000000007E-3</v>
      </c>
      <c r="H28" s="65">
        <v>2.0500000000000001E-2</v>
      </c>
      <c r="I28" s="65">
        <v>1.5900000000000001E-2</v>
      </c>
      <c r="J28" s="65">
        <v>6.8999999999999999E-3</v>
      </c>
      <c r="K28" s="65">
        <v>8.0000000000000002E-3</v>
      </c>
      <c r="L28" s="65">
        <v>0.71330000000000005</v>
      </c>
      <c r="M28" s="65">
        <v>0.15379999999999999</v>
      </c>
      <c r="N28" s="66">
        <v>0.70020000000000004</v>
      </c>
      <c r="O28" s="75">
        <v>8196</v>
      </c>
      <c r="P28" s="67">
        <v>34.314999999999998</v>
      </c>
      <c r="Q28" s="76">
        <f t="shared" si="0"/>
        <v>9.5319444444444432</v>
      </c>
      <c r="R28" s="77">
        <v>9084</v>
      </c>
      <c r="S28" s="67">
        <v>38.033000000000001</v>
      </c>
      <c r="T28" s="78">
        <f t="shared" si="1"/>
        <v>10.564722222222223</v>
      </c>
      <c r="U28" s="70">
        <v>11914</v>
      </c>
      <c r="V28" s="67">
        <v>49.883600000000001</v>
      </c>
      <c r="W28" s="69">
        <v>13.86</v>
      </c>
      <c r="X28" s="88"/>
      <c r="Y28" s="89"/>
      <c r="Z28" s="72"/>
      <c r="AA28" s="72"/>
      <c r="AB28" s="73"/>
      <c r="AC28" s="8">
        <f t="shared" si="2"/>
        <v>100.00030000000002</v>
      </c>
      <c r="AD28" s="9" t="str">
        <f t="shared" si="3"/>
        <v xml:space="preserve"> </v>
      </c>
      <c r="AE28" s="10"/>
      <c r="AF28" s="10"/>
      <c r="AG28" s="10"/>
    </row>
    <row r="29" spans="1:33" s="11" customFormat="1" ht="15.75" x14ac:dyDescent="0.25">
      <c r="A29" s="90">
        <v>19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98"/>
      <c r="O29" s="83">
        <v>8196</v>
      </c>
      <c r="P29" s="84">
        <v>34.314999999999998</v>
      </c>
      <c r="Q29" s="91">
        <f t="shared" si="0"/>
        <v>9.5319444444444432</v>
      </c>
      <c r="R29" s="86">
        <v>9084</v>
      </c>
      <c r="S29" s="84">
        <v>38.033000000000001</v>
      </c>
      <c r="T29" s="92">
        <f t="shared" si="1"/>
        <v>10.564722222222223</v>
      </c>
      <c r="U29" s="88"/>
      <c r="V29" s="84"/>
      <c r="W29" s="73"/>
      <c r="X29" s="88"/>
      <c r="Y29" s="89"/>
      <c r="Z29" s="72"/>
      <c r="AA29" s="72"/>
      <c r="AB29" s="73"/>
      <c r="AC29" s="8">
        <f t="shared" si="2"/>
        <v>0</v>
      </c>
      <c r="AD29" s="9" t="str">
        <f t="shared" si="3"/>
        <v xml:space="preserve"> </v>
      </c>
      <c r="AE29" s="10"/>
      <c r="AF29" s="10"/>
      <c r="AG29" s="10"/>
    </row>
    <row r="30" spans="1:33" s="11" customFormat="1" ht="15.75" x14ac:dyDescent="0.25">
      <c r="A30" s="74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83">
        <v>8196</v>
      </c>
      <c r="P30" s="84">
        <v>34.314999999999998</v>
      </c>
      <c r="Q30" s="85">
        <f t="shared" si="0"/>
        <v>9.5319444444444432</v>
      </c>
      <c r="R30" s="86">
        <v>9084</v>
      </c>
      <c r="S30" s="84">
        <v>38.033000000000001</v>
      </c>
      <c r="T30" s="87">
        <f t="shared" si="1"/>
        <v>10.564722222222223</v>
      </c>
      <c r="U30" s="88"/>
      <c r="V30" s="84"/>
      <c r="W30" s="73"/>
      <c r="X30" s="70"/>
      <c r="Y30" s="79"/>
      <c r="Z30" s="71"/>
      <c r="AA30" s="71"/>
      <c r="AB30" s="69"/>
      <c r="AC30" s="8">
        <f t="shared" si="2"/>
        <v>0</v>
      </c>
      <c r="AD30" s="9" t="str">
        <f>IF(AC30=100,"ОК"," ")</f>
        <v xml:space="preserve"> </v>
      </c>
      <c r="AE30" s="10"/>
      <c r="AF30" s="10"/>
      <c r="AG30" s="10"/>
    </row>
    <row r="31" spans="1:33" s="11" customFormat="1" ht="15.75" x14ac:dyDescent="0.25">
      <c r="A31" s="90">
        <v>21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83">
        <v>8196</v>
      </c>
      <c r="P31" s="84">
        <v>34.314999999999998</v>
      </c>
      <c r="Q31" s="91">
        <f t="shared" si="0"/>
        <v>9.5319444444444432</v>
      </c>
      <c r="R31" s="86">
        <v>9084</v>
      </c>
      <c r="S31" s="84">
        <v>38.033000000000001</v>
      </c>
      <c r="T31" s="92">
        <f t="shared" si="1"/>
        <v>10.564722222222223</v>
      </c>
      <c r="U31" s="70"/>
      <c r="V31" s="67"/>
      <c r="W31" s="69"/>
      <c r="X31" s="102"/>
      <c r="Y31" s="79"/>
      <c r="Z31" s="95"/>
      <c r="AA31" s="95"/>
      <c r="AB31" s="69"/>
      <c r="AC31" s="8">
        <f t="shared" si="2"/>
        <v>0</v>
      </c>
      <c r="AD31" s="9" t="str">
        <f t="shared" si="3"/>
        <v xml:space="preserve"> </v>
      </c>
      <c r="AE31" s="10"/>
      <c r="AF31" s="10"/>
      <c r="AG31" s="10"/>
    </row>
    <row r="32" spans="1:33" s="11" customFormat="1" ht="15.75" x14ac:dyDescent="0.25">
      <c r="A32" s="74">
        <v>22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83">
        <v>8196</v>
      </c>
      <c r="P32" s="84">
        <v>34.314999999999998</v>
      </c>
      <c r="Q32" s="85">
        <f t="shared" si="0"/>
        <v>9.5319444444444432</v>
      </c>
      <c r="R32" s="86">
        <v>9084</v>
      </c>
      <c r="S32" s="84">
        <v>38.033000000000001</v>
      </c>
      <c r="T32" s="87">
        <f t="shared" si="1"/>
        <v>10.564722222222223</v>
      </c>
      <c r="U32" s="88"/>
      <c r="V32" s="84"/>
      <c r="W32" s="73"/>
      <c r="X32" s="88"/>
      <c r="Y32" s="79"/>
      <c r="Z32" s="71"/>
      <c r="AA32" s="71"/>
      <c r="AB32" s="97"/>
      <c r="AC32" s="8">
        <f t="shared" si="2"/>
        <v>0</v>
      </c>
      <c r="AD32" s="9" t="str">
        <f t="shared" si="3"/>
        <v xml:space="preserve"> </v>
      </c>
      <c r="AE32" s="10"/>
      <c r="AF32" s="10"/>
      <c r="AG32" s="10"/>
    </row>
    <row r="33" spans="1:33" s="11" customFormat="1" ht="15.75" x14ac:dyDescent="0.25">
      <c r="A33" s="74">
        <v>23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83">
        <v>8196</v>
      </c>
      <c r="P33" s="84">
        <v>34.314999999999998</v>
      </c>
      <c r="Q33" s="85">
        <f t="shared" si="0"/>
        <v>9.5319444444444432</v>
      </c>
      <c r="R33" s="86">
        <v>9084</v>
      </c>
      <c r="S33" s="84">
        <v>38.033000000000001</v>
      </c>
      <c r="T33" s="87">
        <f t="shared" si="1"/>
        <v>10.564722222222223</v>
      </c>
      <c r="U33" s="88"/>
      <c r="V33" s="84"/>
      <c r="W33" s="73"/>
      <c r="X33" s="88"/>
      <c r="Y33" s="79"/>
      <c r="Z33" s="95"/>
      <c r="AA33" s="95"/>
      <c r="AB33" s="69"/>
      <c r="AC33" s="8">
        <f t="shared" si="2"/>
        <v>0</v>
      </c>
      <c r="AD33" s="9" t="str">
        <f>IF(AC33=100,"ОК"," ")</f>
        <v xml:space="preserve"> </v>
      </c>
      <c r="AE33" s="10"/>
      <c r="AF33" s="10"/>
      <c r="AG33" s="10"/>
    </row>
    <row r="34" spans="1:33" s="11" customFormat="1" ht="15.75" x14ac:dyDescent="0.25">
      <c r="A34" s="74">
        <v>24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3">
        <v>8196</v>
      </c>
      <c r="P34" s="84">
        <v>34.314999999999998</v>
      </c>
      <c r="Q34" s="85">
        <f t="shared" si="0"/>
        <v>9.5319444444444432</v>
      </c>
      <c r="R34" s="86">
        <v>9084</v>
      </c>
      <c r="S34" s="84">
        <v>38.033000000000001</v>
      </c>
      <c r="T34" s="87">
        <f t="shared" si="1"/>
        <v>10.564722222222223</v>
      </c>
      <c r="U34" s="88"/>
      <c r="V34" s="84"/>
      <c r="W34" s="73"/>
      <c r="X34" s="88"/>
      <c r="Y34" s="89"/>
      <c r="Z34" s="103"/>
      <c r="AA34" s="104"/>
      <c r="AB34" s="73"/>
      <c r="AC34" s="8">
        <f t="shared" si="2"/>
        <v>0</v>
      </c>
      <c r="AD34" s="9" t="str">
        <f t="shared" si="3"/>
        <v xml:space="preserve"> </v>
      </c>
      <c r="AE34" s="10"/>
      <c r="AF34" s="10"/>
      <c r="AG34" s="10"/>
    </row>
    <row r="35" spans="1:33" s="11" customFormat="1" ht="15.75" x14ac:dyDescent="0.25">
      <c r="A35" s="74">
        <v>25</v>
      </c>
      <c r="B35" s="65">
        <v>96.095799999999997</v>
      </c>
      <c r="C35" s="65">
        <v>2.0821000000000001</v>
      </c>
      <c r="D35" s="65">
        <v>0.64339999999999997</v>
      </c>
      <c r="E35" s="65">
        <v>9.8400000000000001E-2</v>
      </c>
      <c r="F35" s="65">
        <v>9.6000000000000002E-2</v>
      </c>
      <c r="G35" s="65">
        <v>8.2000000000000007E-3</v>
      </c>
      <c r="H35" s="65">
        <v>1.9099999999999999E-2</v>
      </c>
      <c r="I35" s="65">
        <v>1.43E-2</v>
      </c>
      <c r="J35" s="65">
        <v>6.7999999999999996E-3</v>
      </c>
      <c r="K35" s="65">
        <v>8.3000000000000001E-3</v>
      </c>
      <c r="L35" s="65">
        <v>0.78380000000000005</v>
      </c>
      <c r="M35" s="65">
        <v>0.14380000000000001</v>
      </c>
      <c r="N35" s="80">
        <v>0.69820000000000004</v>
      </c>
      <c r="O35" s="75">
        <v>8168</v>
      </c>
      <c r="P35" s="67">
        <v>34.197099999999999</v>
      </c>
      <c r="Q35" s="76">
        <f t="shared" si="0"/>
        <v>9.4991944444444432</v>
      </c>
      <c r="R35" s="77">
        <v>9054</v>
      </c>
      <c r="S35" s="67">
        <v>37.905999999999999</v>
      </c>
      <c r="T35" s="78">
        <f t="shared" si="1"/>
        <v>10.529444444444444</v>
      </c>
      <c r="U35" s="70">
        <v>11891</v>
      </c>
      <c r="V35" s="67">
        <v>49.786700000000003</v>
      </c>
      <c r="W35" s="69">
        <v>13.83</v>
      </c>
      <c r="X35" s="88"/>
      <c r="Y35" s="89"/>
      <c r="Z35" s="95">
        <v>4.0000000000000002E-4</v>
      </c>
      <c r="AA35" s="95">
        <v>0</v>
      </c>
      <c r="AB35" s="51"/>
      <c r="AC35" s="8">
        <f t="shared" si="2"/>
        <v>100</v>
      </c>
      <c r="AD35" s="9" t="str">
        <f t="shared" si="3"/>
        <v>ОК</v>
      </c>
      <c r="AE35" s="10"/>
      <c r="AF35" s="10"/>
      <c r="AG35" s="10"/>
    </row>
    <row r="36" spans="1:33" s="11" customFormat="1" ht="15.75" x14ac:dyDescent="0.25">
      <c r="A36" s="90">
        <v>26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3">
        <v>8168</v>
      </c>
      <c r="P36" s="84">
        <v>34.197099999999999</v>
      </c>
      <c r="Q36" s="91">
        <f t="shared" si="0"/>
        <v>9.4991944444444432</v>
      </c>
      <c r="R36" s="86">
        <v>9054</v>
      </c>
      <c r="S36" s="84">
        <v>37.905999999999999</v>
      </c>
      <c r="T36" s="92">
        <f>S36/3.6</f>
        <v>10.529444444444444</v>
      </c>
      <c r="U36" s="88"/>
      <c r="V36" s="84"/>
      <c r="W36" s="73"/>
      <c r="X36" s="88"/>
      <c r="Y36" s="89"/>
      <c r="Z36" s="105"/>
      <c r="AA36" s="49"/>
      <c r="AB36" s="99"/>
      <c r="AC36" s="8">
        <f t="shared" si="2"/>
        <v>0</v>
      </c>
      <c r="AD36" s="9" t="str">
        <f t="shared" si="3"/>
        <v xml:space="preserve"> </v>
      </c>
      <c r="AE36" s="10"/>
      <c r="AF36" s="10"/>
      <c r="AG36" s="10"/>
    </row>
    <row r="37" spans="1:33" s="11" customFormat="1" ht="15.75" x14ac:dyDescent="0.25">
      <c r="A37" s="74">
        <v>27</v>
      </c>
      <c r="B37" s="65">
        <v>96.116500000000002</v>
      </c>
      <c r="C37" s="65">
        <v>2.0743999999999998</v>
      </c>
      <c r="D37" s="65">
        <v>0.64339999999999997</v>
      </c>
      <c r="E37" s="65">
        <v>0.1002</v>
      </c>
      <c r="F37" s="65">
        <v>9.8100000000000007E-2</v>
      </c>
      <c r="G37" s="65">
        <v>8.9999999999999993E-3</v>
      </c>
      <c r="H37" s="65">
        <v>1.9199999999999998E-2</v>
      </c>
      <c r="I37" s="65">
        <v>1.49E-2</v>
      </c>
      <c r="J37" s="65">
        <v>6.1999999999999998E-3</v>
      </c>
      <c r="K37" s="65">
        <v>9.1000000000000004E-3</v>
      </c>
      <c r="L37" s="65">
        <v>0.76449999999999996</v>
      </c>
      <c r="M37" s="65">
        <v>0.14449999999999999</v>
      </c>
      <c r="N37" s="80">
        <v>0.69820000000000004</v>
      </c>
      <c r="O37" s="75">
        <v>8170</v>
      </c>
      <c r="P37" s="67">
        <v>34.204900000000002</v>
      </c>
      <c r="Q37" s="76">
        <f t="shared" si="0"/>
        <v>9.5013611111111107</v>
      </c>
      <c r="R37" s="77">
        <v>9056</v>
      </c>
      <c r="S37" s="67">
        <v>37.914499999999997</v>
      </c>
      <c r="T37" s="78">
        <f t="shared" si="1"/>
        <v>10.531805555555554</v>
      </c>
      <c r="U37" s="70">
        <v>11894</v>
      </c>
      <c r="V37" s="67">
        <v>49.799399999999999</v>
      </c>
      <c r="W37" s="69">
        <v>13.83</v>
      </c>
      <c r="X37" s="70">
        <v>-16</v>
      </c>
      <c r="Y37" s="79">
        <v>-4.7</v>
      </c>
      <c r="Z37" s="71"/>
      <c r="AA37" s="71"/>
      <c r="AB37" s="106"/>
      <c r="AC37" s="8">
        <f t="shared" si="2"/>
        <v>100</v>
      </c>
      <c r="AD37" s="9" t="str">
        <f t="shared" si="3"/>
        <v>ОК</v>
      </c>
      <c r="AE37" s="10"/>
      <c r="AF37" s="10"/>
      <c r="AG37" s="10"/>
    </row>
    <row r="38" spans="1:33" s="11" customFormat="1" ht="15.75" x14ac:dyDescent="0.25">
      <c r="A38" s="90">
        <v>28</v>
      </c>
      <c r="B38" s="65">
        <v>96.129099999999994</v>
      </c>
      <c r="C38" s="65">
        <v>2.0771999999999999</v>
      </c>
      <c r="D38" s="65">
        <v>0.6492</v>
      </c>
      <c r="E38" s="65">
        <v>0.1007</v>
      </c>
      <c r="F38" s="65">
        <v>9.7699999999999995E-2</v>
      </c>
      <c r="G38" s="65">
        <v>6.7999999999999996E-3</v>
      </c>
      <c r="H38" s="65">
        <v>1.8599999999999998E-2</v>
      </c>
      <c r="I38" s="65">
        <v>1.43E-2</v>
      </c>
      <c r="J38" s="65">
        <v>4.4000000000000003E-3</v>
      </c>
      <c r="K38" s="65">
        <v>8.6E-3</v>
      </c>
      <c r="L38" s="65">
        <v>0.74870000000000003</v>
      </c>
      <c r="M38" s="65">
        <v>0.14460000000000001</v>
      </c>
      <c r="N38" s="66">
        <v>0.69799999999999995</v>
      </c>
      <c r="O38" s="75">
        <v>8171</v>
      </c>
      <c r="P38" s="67">
        <v>34.208300000000001</v>
      </c>
      <c r="Q38" s="100">
        <f t="shared" si="0"/>
        <v>9.5023055555555551</v>
      </c>
      <c r="R38" s="77">
        <v>9057</v>
      </c>
      <c r="S38" s="67">
        <v>37.918300000000002</v>
      </c>
      <c r="T38" s="101">
        <f t="shared" si="1"/>
        <v>10.532861111111112</v>
      </c>
      <c r="U38" s="70">
        <v>11897</v>
      </c>
      <c r="V38" s="67">
        <v>49.808999999999997</v>
      </c>
      <c r="W38" s="69">
        <v>13.84</v>
      </c>
      <c r="X38" s="102">
        <v>-17.2</v>
      </c>
      <c r="Y38" s="79">
        <v>-3.6</v>
      </c>
      <c r="Z38" s="71"/>
      <c r="AA38" s="107"/>
      <c r="AB38" s="132" t="s">
        <v>68</v>
      </c>
      <c r="AC38" s="8">
        <f t="shared" si="2"/>
        <v>99.999900000000011</v>
      </c>
      <c r="AD38" s="9" t="str">
        <f t="shared" si="3"/>
        <v xml:space="preserve"> </v>
      </c>
      <c r="AE38" s="10"/>
      <c r="AF38" s="10"/>
      <c r="AG38" s="10"/>
    </row>
    <row r="39" spans="1:33" s="11" customFormat="1" ht="15.75" x14ac:dyDescent="0.25">
      <c r="A39" s="74">
        <v>29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98"/>
      <c r="O39" s="83">
        <v>8171</v>
      </c>
      <c r="P39" s="84">
        <v>34.208300000000001</v>
      </c>
      <c r="Q39" s="91">
        <f t="shared" si="0"/>
        <v>9.5023055555555551</v>
      </c>
      <c r="R39" s="86">
        <v>9057</v>
      </c>
      <c r="S39" s="84">
        <v>37.918300000000002</v>
      </c>
      <c r="T39" s="92">
        <f t="shared" si="1"/>
        <v>10.532861111111112</v>
      </c>
      <c r="U39" s="88"/>
      <c r="V39" s="84"/>
      <c r="W39" s="73"/>
      <c r="X39" s="88"/>
      <c r="Y39" s="89"/>
      <c r="Z39" s="72"/>
      <c r="AA39" s="72"/>
      <c r="AB39" s="73"/>
      <c r="AC39" s="8">
        <f t="shared" si="2"/>
        <v>0</v>
      </c>
      <c r="AD39" s="9" t="str">
        <f t="shared" si="3"/>
        <v xml:space="preserve"> </v>
      </c>
      <c r="AE39" s="10"/>
      <c r="AF39" s="10"/>
      <c r="AG39" s="10"/>
    </row>
    <row r="40" spans="1:33" s="11" customFormat="1" ht="15.75" x14ac:dyDescent="0.25">
      <c r="A40" s="108">
        <v>30</v>
      </c>
      <c r="B40" s="109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10"/>
      <c r="N40" s="66"/>
      <c r="O40" s="83">
        <v>8171</v>
      </c>
      <c r="P40" s="84">
        <v>34.208300000000001</v>
      </c>
      <c r="Q40" s="91">
        <f t="shared" si="0"/>
        <v>9.5023055555555551</v>
      </c>
      <c r="R40" s="86">
        <v>9057</v>
      </c>
      <c r="S40" s="84">
        <v>37.918300000000002</v>
      </c>
      <c r="T40" s="92">
        <f t="shared" si="1"/>
        <v>10.532861111111112</v>
      </c>
      <c r="U40" s="70"/>
      <c r="V40" s="67"/>
      <c r="W40" s="69"/>
      <c r="X40" s="111"/>
      <c r="Y40" s="89"/>
      <c r="Z40" s="72"/>
      <c r="AA40" s="72"/>
      <c r="AB40" s="73"/>
      <c r="AC40" s="8">
        <f t="shared" si="2"/>
        <v>0</v>
      </c>
      <c r="AD40" s="9"/>
      <c r="AE40" s="10"/>
      <c r="AF40" s="10"/>
      <c r="AG40" s="10"/>
    </row>
    <row r="41" spans="1:33" s="11" customFormat="1" ht="16.5" thickBot="1" x14ac:dyDescent="0.3">
      <c r="A41" s="112">
        <v>31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116"/>
      <c r="O41" s="83"/>
      <c r="P41" s="84"/>
      <c r="Q41" s="136"/>
      <c r="R41" s="86"/>
      <c r="S41" s="84"/>
      <c r="T41" s="137"/>
      <c r="U41" s="118"/>
      <c r="V41" s="117"/>
      <c r="W41" s="119"/>
      <c r="X41" s="120"/>
      <c r="Y41" s="121"/>
      <c r="Z41" s="122"/>
      <c r="AA41" s="122"/>
      <c r="AB41" s="123"/>
      <c r="AC41" s="8">
        <f t="shared" si="2"/>
        <v>0</v>
      </c>
      <c r="AD41" s="9" t="str">
        <f t="shared" si="3"/>
        <v xml:space="preserve"> </v>
      </c>
      <c r="AE41" s="10"/>
      <c r="AF41" s="10"/>
      <c r="AG41" s="10"/>
    </row>
    <row r="42" spans="1:33" ht="15" customHeight="1" thickBot="1" x14ac:dyDescent="0.3">
      <c r="A42" s="166" t="s">
        <v>47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9">
        <f>SUMPRODUCT(O11:O40)/30</f>
        <v>8191.6</v>
      </c>
      <c r="P42" s="151">
        <f t="shared" ref="O42:T42" si="4">SUMPRODUCT(P11:P40)/30</f>
        <v>34.296500000000016</v>
      </c>
      <c r="Q42" s="153">
        <f t="shared" si="4"/>
        <v>9.5268055555555495</v>
      </c>
      <c r="R42" s="153">
        <f t="shared" si="4"/>
        <v>9079.4666666666672</v>
      </c>
      <c r="S42" s="151">
        <f t="shared" si="4"/>
        <v>38.013290000000005</v>
      </c>
      <c r="T42" s="153">
        <f t="shared" si="4"/>
        <v>10.559247222222222</v>
      </c>
      <c r="U42" s="155"/>
      <c r="V42" s="156"/>
      <c r="W42" s="156"/>
      <c r="X42" s="156"/>
      <c r="Y42" s="156"/>
      <c r="Z42" s="156"/>
      <c r="AA42" s="156"/>
      <c r="AB42" s="157"/>
      <c r="AC42" s="12"/>
      <c r="AD42" s="13"/>
      <c r="AE42" s="14"/>
      <c r="AF42" s="14"/>
      <c r="AG42" s="14"/>
    </row>
    <row r="43" spans="1:33" ht="19.5" customHeight="1" thickBot="1" x14ac:dyDescent="0.3">
      <c r="A43" s="56"/>
      <c r="B43" s="124"/>
      <c r="C43" s="124"/>
      <c r="D43" s="124"/>
      <c r="E43" s="124"/>
      <c r="F43" s="124"/>
      <c r="G43" s="124"/>
      <c r="H43" s="158" t="s">
        <v>26</v>
      </c>
      <c r="I43" s="159"/>
      <c r="J43" s="159"/>
      <c r="K43" s="159"/>
      <c r="L43" s="159"/>
      <c r="M43" s="159"/>
      <c r="N43" s="160"/>
      <c r="O43" s="170"/>
      <c r="P43" s="152"/>
      <c r="Q43" s="154"/>
      <c r="R43" s="154"/>
      <c r="S43" s="152"/>
      <c r="T43" s="154"/>
      <c r="U43" s="161"/>
      <c r="V43" s="162"/>
      <c r="W43" s="162"/>
      <c r="X43" s="162"/>
      <c r="Y43" s="162"/>
      <c r="Z43" s="162"/>
      <c r="AA43" s="162"/>
      <c r="AB43" s="163"/>
    </row>
    <row r="44" spans="1:33" ht="22.5" customHeight="1" x14ac:dyDescent="0.25">
      <c r="A44" s="56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164"/>
      <c r="V44" s="164"/>
      <c r="W44" s="164"/>
      <c r="X44" s="164"/>
      <c r="Y44" s="164"/>
      <c r="Z44" s="164"/>
      <c r="AA44" s="164"/>
      <c r="AB44" s="165"/>
    </row>
    <row r="45" spans="1:33" ht="22.5" customHeight="1" x14ac:dyDescent="0.25">
      <c r="A45" s="56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129"/>
      <c r="V45" s="129"/>
      <c r="W45" s="129"/>
      <c r="X45" s="129"/>
      <c r="Y45" s="129"/>
      <c r="Z45" s="129"/>
      <c r="AA45" s="129"/>
      <c r="AB45" s="130"/>
    </row>
    <row r="46" spans="1:33" ht="15.75" x14ac:dyDescent="0.25">
      <c r="A46" s="56"/>
      <c r="B46" s="149" t="s">
        <v>65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51"/>
    </row>
    <row r="47" spans="1:33" ht="15.75" x14ac:dyDescent="0.25">
      <c r="A47" s="56"/>
      <c r="B47" s="49"/>
      <c r="C47" s="50" t="s">
        <v>27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 t="s">
        <v>28</v>
      </c>
      <c r="P47" s="49"/>
      <c r="Q47" s="49"/>
      <c r="R47" s="50" t="s">
        <v>29</v>
      </c>
      <c r="S47" s="49"/>
      <c r="T47" s="49"/>
      <c r="U47" s="49"/>
      <c r="V47" s="50" t="s">
        <v>30</v>
      </c>
      <c r="W47" s="49"/>
      <c r="X47" s="49"/>
      <c r="Y47" s="49"/>
      <c r="Z47" s="49"/>
      <c r="AA47" s="49"/>
      <c r="AB47" s="51"/>
    </row>
    <row r="48" spans="1:33" ht="15.75" x14ac:dyDescent="0.25">
      <c r="A48" s="56"/>
      <c r="B48" s="149" t="s">
        <v>66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51"/>
    </row>
    <row r="49" spans="1:28" ht="15.75" x14ac:dyDescent="0.25">
      <c r="A49" s="56"/>
      <c r="B49" s="49"/>
      <c r="C49" s="50" t="s">
        <v>31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 t="s">
        <v>28</v>
      </c>
      <c r="P49" s="49"/>
      <c r="Q49" s="49"/>
      <c r="R49" s="50" t="s">
        <v>29</v>
      </c>
      <c r="S49" s="49"/>
      <c r="T49" s="49"/>
      <c r="U49" s="49"/>
      <c r="V49" s="50" t="s">
        <v>30</v>
      </c>
      <c r="W49" s="49"/>
      <c r="X49" s="49"/>
      <c r="Y49" s="49"/>
      <c r="Z49" s="49"/>
      <c r="AA49" s="49"/>
      <c r="AB49" s="51"/>
    </row>
    <row r="50" spans="1:28" ht="15.75" x14ac:dyDescent="0.25">
      <c r="A50" s="56"/>
      <c r="B50" s="150" t="s">
        <v>67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51"/>
    </row>
    <row r="51" spans="1:28" ht="15.75" x14ac:dyDescent="0.25">
      <c r="A51" s="56"/>
      <c r="B51" s="49"/>
      <c r="C51" s="50" t="s">
        <v>32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 t="s">
        <v>28</v>
      </c>
      <c r="P51" s="49"/>
      <c r="Q51" s="49"/>
      <c r="R51" s="50" t="s">
        <v>29</v>
      </c>
      <c r="S51" s="49"/>
      <c r="T51" s="49"/>
      <c r="U51" s="49"/>
      <c r="V51" s="50" t="s">
        <v>30</v>
      </c>
      <c r="W51" s="49"/>
      <c r="X51" s="49"/>
      <c r="Y51" s="49"/>
      <c r="Z51" s="49"/>
      <c r="AA51" s="49"/>
      <c r="AB51" s="51"/>
    </row>
    <row r="52" spans="1:28" ht="16.5" thickBot="1" x14ac:dyDescent="0.3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</row>
    <row r="53" spans="1:28" ht="15.75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</row>
  </sheetData>
  <mergeCells count="46">
    <mergeCell ref="G1:Y1"/>
    <mergeCell ref="Z1:AB1"/>
    <mergeCell ref="G2:Y2"/>
    <mergeCell ref="G3:Y3"/>
    <mergeCell ref="V5:W5"/>
    <mergeCell ref="X5:Y5"/>
    <mergeCell ref="AA5:AB5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</mergeCells>
  <pageMargins left="1" right="1" top="1" bottom="1" header="0.5" footer="0.5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B36" sqref="B36"/>
    </sheetView>
  </sheetViews>
  <sheetFormatPr defaultRowHeight="14.25" x14ac:dyDescent="0.2"/>
  <cols>
    <col min="1" max="1" width="23.85546875" style="17" customWidth="1"/>
    <col min="2" max="2" width="26.85546875" style="17" customWidth="1"/>
    <col min="3" max="3" width="21.140625" style="17" customWidth="1"/>
    <col min="4" max="4" width="21.42578125" style="17" customWidth="1"/>
    <col min="5" max="5" width="22" style="17" customWidth="1"/>
    <col min="6" max="14" width="12.7109375" style="17" customWidth="1"/>
    <col min="15" max="15" width="20.140625" style="17" customWidth="1"/>
    <col min="16" max="16384" width="9.140625" style="17"/>
  </cols>
  <sheetData>
    <row r="1" spans="1:27" ht="15" x14ac:dyDescent="0.2">
      <c r="A1" s="140"/>
      <c r="B1" s="140"/>
    </row>
    <row r="2" spans="1:27" ht="15" x14ac:dyDescent="0.2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7" ht="15" thickBot="1" x14ac:dyDescent="0.25"/>
    <row r="4" spans="1:27" ht="15.75" thickBot="1" x14ac:dyDescent="0.25">
      <c r="A4" s="141" t="s">
        <v>33</v>
      </c>
      <c r="B4" s="141" t="s">
        <v>34</v>
      </c>
      <c r="C4" s="143" t="s">
        <v>35</v>
      </c>
      <c r="D4" s="144"/>
      <c r="E4" s="145"/>
    </row>
    <row r="5" spans="1:27" ht="15.75" thickBot="1" x14ac:dyDescent="0.25">
      <c r="A5" s="142"/>
      <c r="B5" s="142"/>
      <c r="C5" s="19" t="s">
        <v>36</v>
      </c>
      <c r="D5" s="20" t="s">
        <v>37</v>
      </c>
      <c r="E5" s="19" t="s">
        <v>38</v>
      </c>
    </row>
    <row r="6" spans="1:27" ht="15.75" thickBot="1" x14ac:dyDescent="0.25">
      <c r="A6" s="146" t="s">
        <v>39</v>
      </c>
      <c r="B6" s="21" t="s">
        <v>40</v>
      </c>
      <c r="C6" s="22">
        <v>38.020000000000003</v>
      </c>
      <c r="D6" s="23">
        <v>9082</v>
      </c>
      <c r="E6" s="24">
        <v>10.56</v>
      </c>
    </row>
    <row r="7" spans="1:27" ht="15.75" thickBot="1" x14ac:dyDescent="0.25">
      <c r="A7" s="146"/>
      <c r="B7" s="25" t="s">
        <v>41</v>
      </c>
      <c r="C7" s="26">
        <v>38.020000000000003</v>
      </c>
      <c r="D7" s="27">
        <v>9082</v>
      </c>
      <c r="E7" s="24">
        <v>10.56</v>
      </c>
    </row>
    <row r="8" spans="1:27" ht="15.75" thickBot="1" x14ac:dyDescent="0.25">
      <c r="A8" s="147"/>
      <c r="B8" s="28"/>
      <c r="C8" s="24"/>
      <c r="D8" s="29"/>
      <c r="E8" s="24"/>
    </row>
    <row r="9" spans="1:27" ht="15.75" hidden="1" thickBot="1" x14ac:dyDescent="0.25">
      <c r="A9" s="148"/>
      <c r="B9" s="30"/>
      <c r="C9" s="31"/>
      <c r="D9" s="27"/>
      <c r="E9" s="24"/>
    </row>
    <row r="10" spans="1:27" ht="15.75" hidden="1" thickBot="1" x14ac:dyDescent="0.25">
      <c r="A10" s="148"/>
      <c r="B10" s="30"/>
      <c r="C10" s="24"/>
      <c r="D10" s="32"/>
      <c r="E10" s="24"/>
    </row>
    <row r="11" spans="1:27" ht="48" customHeight="1" thickBot="1" x14ac:dyDescent="0.25">
      <c r="A11" s="138" t="s">
        <v>46</v>
      </c>
      <c r="B11" s="139"/>
      <c r="C11" s="33">
        <v>38.020000000000003</v>
      </c>
      <c r="D11" s="34">
        <v>9082</v>
      </c>
      <c r="E11" s="35">
        <v>10.56</v>
      </c>
    </row>
    <row r="15" spans="1:27" ht="15.75" x14ac:dyDescent="0.2">
      <c r="A15" s="36" t="s">
        <v>42</v>
      </c>
      <c r="B15" s="36"/>
      <c r="C15" s="36"/>
      <c r="D15" s="36"/>
      <c r="E15" s="37"/>
      <c r="F15" s="38">
        <v>42855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9"/>
    </row>
    <row r="16" spans="1:27" ht="15" x14ac:dyDescent="0.25">
      <c r="A16" s="15" t="s">
        <v>27</v>
      </c>
      <c r="C16" s="2"/>
      <c r="D16" s="15" t="s">
        <v>28</v>
      </c>
      <c r="E16" s="15" t="s">
        <v>29</v>
      </c>
      <c r="F16" s="15" t="s">
        <v>30</v>
      </c>
      <c r="G16" s="2"/>
      <c r="H16" s="2"/>
      <c r="I16" s="39"/>
      <c r="J16" s="2"/>
      <c r="K16" s="2"/>
      <c r="L16" s="2"/>
      <c r="M16" s="2"/>
      <c r="N16" s="39"/>
      <c r="O16" s="2"/>
      <c r="P16" s="2"/>
      <c r="Q16" s="39"/>
      <c r="R16" s="39"/>
      <c r="S16" s="39"/>
      <c r="T16" s="39"/>
      <c r="U16" s="39"/>
      <c r="V16" s="2"/>
      <c r="W16" s="2"/>
      <c r="X16" s="2"/>
      <c r="Y16" s="2"/>
      <c r="Z16" s="2"/>
      <c r="AA16" s="39"/>
    </row>
    <row r="17" spans="1:27" ht="15.75" x14ac:dyDescent="0.2">
      <c r="A17" s="36" t="s">
        <v>43</v>
      </c>
      <c r="B17" s="36"/>
      <c r="C17" s="36"/>
      <c r="D17" s="37"/>
      <c r="E17" s="37"/>
      <c r="F17" s="38">
        <v>42855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9"/>
    </row>
    <row r="18" spans="1:27" ht="15" x14ac:dyDescent="0.25">
      <c r="A18" s="15" t="s">
        <v>31</v>
      </c>
      <c r="C18" s="2"/>
      <c r="D18" s="15" t="s">
        <v>28</v>
      </c>
      <c r="E18" s="15" t="s">
        <v>29</v>
      </c>
      <c r="F18" s="15" t="s">
        <v>30</v>
      </c>
      <c r="G18" s="2"/>
      <c r="H18" s="2"/>
      <c r="I18" s="2"/>
      <c r="J18" s="2"/>
      <c r="K18" s="2"/>
      <c r="L18" s="2"/>
      <c r="M18" s="2"/>
      <c r="N18" s="39"/>
      <c r="O18" s="2"/>
      <c r="P18" s="2"/>
      <c r="Q18" s="15"/>
      <c r="R18" s="2"/>
      <c r="S18" s="2"/>
      <c r="T18" s="2"/>
      <c r="U18" s="15"/>
      <c r="V18" s="2"/>
      <c r="W18" s="2"/>
      <c r="X18" s="2"/>
      <c r="Y18" s="2"/>
      <c r="Z18" s="2"/>
      <c r="AA18" s="39"/>
    </row>
    <row r="19" spans="1:27" ht="15.75" x14ac:dyDescent="0.2">
      <c r="A19" s="40" t="s">
        <v>44</v>
      </c>
      <c r="B19" s="40"/>
      <c r="C19" s="40" t="s">
        <v>45</v>
      </c>
      <c r="D19" s="40"/>
      <c r="E19" s="41"/>
      <c r="F19" s="42">
        <v>42855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39"/>
    </row>
    <row r="20" spans="1:27" ht="15" x14ac:dyDescent="0.25">
      <c r="A20" s="15" t="s">
        <v>32</v>
      </c>
      <c r="C20" s="2"/>
      <c r="D20" s="15" t="s">
        <v>28</v>
      </c>
      <c r="E20" s="15" t="s">
        <v>29</v>
      </c>
      <c r="F20" s="15" t="s">
        <v>30</v>
      </c>
      <c r="G20" s="2"/>
      <c r="H20" s="2"/>
      <c r="I20" s="2"/>
      <c r="J20" s="2"/>
      <c r="K20" s="2"/>
      <c r="L20" s="2"/>
      <c r="M20" s="2"/>
      <c r="N20" s="39"/>
      <c r="O20" s="2"/>
      <c r="P20" s="2"/>
      <c r="Q20" s="15"/>
      <c r="R20" s="2"/>
      <c r="S20" s="2"/>
      <c r="T20" s="2"/>
      <c r="U20" s="15"/>
      <c r="V20" s="2"/>
      <c r="W20" s="2"/>
      <c r="X20" s="2"/>
      <c r="Y20" s="2"/>
      <c r="Z20" s="2"/>
      <c r="AA20" s="39"/>
    </row>
    <row r="21" spans="1:27" ht="15.75" thickBot="1" x14ac:dyDescent="0.3">
      <c r="A21" s="16"/>
      <c r="B21" s="16"/>
      <c r="C21" s="16"/>
      <c r="D21" s="16"/>
      <c r="E21" s="16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9"/>
    </row>
  </sheetData>
  <mergeCells count="7">
    <mergeCell ref="A11:B11"/>
    <mergeCell ref="A1:B1"/>
    <mergeCell ref="A4:A5"/>
    <mergeCell ref="B4:B5"/>
    <mergeCell ref="C4:E4"/>
    <mergeCell ref="A6:A7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Кохан ГРС (4)</vt:lpstr>
      <vt:lpstr>додаток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2017-05-05T06:05:41Z</dcterms:modified>
</cp:coreProperties>
</file>