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-служба\2017\04 квітень 2017 - ПС\18 Тернопільська\"/>
    </mc:Choice>
  </mc:AlternateContent>
  <bookViews>
    <workbookView xWindow="480" yWindow="180" windowWidth="18195" windowHeight="10485"/>
  </bookViews>
  <sheets>
    <sheet name="№800.С" sheetId="1" r:id="rId1"/>
    <sheet name="Додаток №800" sheetId="3" r:id="rId2"/>
  </sheets>
  <definedNames>
    <definedName name="Print_Area" localSheetId="0">№800.С!$A$1:$AC$51</definedName>
    <definedName name="_xlnm.Print_Area" localSheetId="0">№800.С!$A$1:$AC$54</definedName>
    <definedName name="_xlnm.Print_Area" localSheetId="1">'Додаток №800'!$A$1:$X$46</definedName>
  </definedNames>
  <calcPr calcId="152511"/>
</workbook>
</file>

<file path=xl/calcChain.xml><?xml version="1.0" encoding="utf-8"?>
<calcChain xmlns="http://schemas.openxmlformats.org/spreadsheetml/2006/main">
  <c r="I15" i="3" l="1"/>
  <c r="V50" i="1" l="1"/>
  <c r="AD44" i="1"/>
  <c r="AE44" i="1" s="1"/>
  <c r="AC44" i="1"/>
  <c r="W44" i="1"/>
  <c r="T44" i="1"/>
  <c r="Q44" i="1"/>
  <c r="AD43" i="1"/>
  <c r="AE43" i="1" s="1"/>
  <c r="AC43" i="1"/>
  <c r="W43" i="1"/>
  <c r="T43" i="1"/>
  <c r="Q43" i="1"/>
  <c r="AD42" i="1"/>
  <c r="AE42" i="1" s="1"/>
  <c r="AC42" i="1"/>
  <c r="W42" i="1"/>
  <c r="T42" i="1"/>
  <c r="Q42" i="1"/>
  <c r="AD41" i="1"/>
  <c r="AE41" i="1" s="1"/>
  <c r="AC41" i="1"/>
  <c r="W41" i="1"/>
  <c r="T41" i="1"/>
  <c r="Q41" i="1"/>
  <c r="AD40" i="1"/>
  <c r="AE40" i="1" s="1"/>
  <c r="AC40" i="1"/>
  <c r="W40" i="1"/>
  <c r="T40" i="1"/>
  <c r="Q40" i="1"/>
  <c r="AD39" i="1"/>
  <c r="AE39" i="1" s="1"/>
  <c r="AC39" i="1"/>
  <c r="W39" i="1"/>
  <c r="T39" i="1"/>
  <c r="Q39" i="1"/>
  <c r="AD38" i="1"/>
  <c r="AE38" i="1" s="1"/>
  <c r="AC38" i="1"/>
  <c r="W38" i="1"/>
  <c r="T38" i="1"/>
  <c r="Q38" i="1"/>
  <c r="AD37" i="1"/>
  <c r="AE37" i="1" s="1"/>
  <c r="AC37" i="1"/>
  <c r="W37" i="1"/>
  <c r="T37" i="1"/>
  <c r="Q37" i="1"/>
  <c r="AD36" i="1"/>
  <c r="AE36" i="1" s="1"/>
  <c r="AC36" i="1"/>
  <c r="W36" i="1"/>
  <c r="T36" i="1"/>
  <c r="Q36" i="1"/>
  <c r="AD35" i="1"/>
  <c r="AE35" i="1" s="1"/>
  <c r="AC35" i="1"/>
  <c r="W35" i="1"/>
  <c r="T35" i="1"/>
  <c r="Q35" i="1"/>
  <c r="AD34" i="1"/>
  <c r="AE34" i="1" s="1"/>
  <c r="AC34" i="1"/>
  <c r="W34" i="1"/>
  <c r="T34" i="1"/>
  <c r="Q34" i="1"/>
  <c r="AD33" i="1"/>
  <c r="AE33" i="1" s="1"/>
  <c r="AC33" i="1"/>
  <c r="W33" i="1"/>
  <c r="T33" i="1"/>
  <c r="Q33" i="1"/>
  <c r="AD32" i="1"/>
  <c r="AE32" i="1" s="1"/>
  <c r="AC32" i="1"/>
  <c r="W32" i="1"/>
  <c r="T32" i="1"/>
  <c r="Q32" i="1"/>
  <c r="AD31" i="1"/>
  <c r="AE31" i="1" s="1"/>
  <c r="AC31" i="1"/>
  <c r="W31" i="1"/>
  <c r="T31" i="1"/>
  <c r="Q31" i="1"/>
  <c r="AD30" i="1"/>
  <c r="AE30" i="1" s="1"/>
  <c r="AC30" i="1"/>
  <c r="W30" i="1"/>
  <c r="T30" i="1"/>
  <c r="Q30" i="1"/>
  <c r="AD29" i="1"/>
  <c r="AE29" i="1" s="1"/>
  <c r="AC29" i="1"/>
  <c r="W29" i="1"/>
  <c r="T29" i="1"/>
  <c r="Q29" i="1"/>
  <c r="AD28" i="1"/>
  <c r="AE28" i="1" s="1"/>
  <c r="AC28" i="1"/>
  <c r="W28" i="1"/>
  <c r="T28" i="1"/>
  <c r="Q28" i="1"/>
  <c r="AD27" i="1"/>
  <c r="AE27" i="1" s="1"/>
  <c r="AC27" i="1"/>
  <c r="W27" i="1"/>
  <c r="T27" i="1"/>
  <c r="Q27" i="1"/>
  <c r="AD26" i="1"/>
  <c r="AE26" i="1" s="1"/>
  <c r="AC26" i="1"/>
  <c r="W26" i="1"/>
  <c r="T26" i="1"/>
  <c r="Q26" i="1"/>
  <c r="AD25" i="1"/>
  <c r="AE25" i="1" s="1"/>
  <c r="AC25" i="1"/>
  <c r="W25" i="1"/>
  <c r="T25" i="1"/>
  <c r="Q25" i="1"/>
  <c r="AD24" i="1"/>
  <c r="AE24" i="1" s="1"/>
  <c r="AC24" i="1"/>
  <c r="W24" i="1"/>
  <c r="T24" i="1"/>
  <c r="Q24" i="1"/>
  <c r="AD23" i="1"/>
  <c r="AE23" i="1" s="1"/>
  <c r="AC23" i="1"/>
  <c r="W23" i="1"/>
  <c r="T23" i="1"/>
  <c r="Q23" i="1"/>
  <c r="AD22" i="1"/>
  <c r="AE22" i="1" s="1"/>
  <c r="AC22" i="1"/>
  <c r="W22" i="1"/>
  <c r="T22" i="1"/>
  <c r="Q22" i="1"/>
  <c r="AD21" i="1"/>
  <c r="AE21" i="1" s="1"/>
  <c r="AC21" i="1"/>
  <c r="W21" i="1"/>
  <c r="T21" i="1"/>
  <c r="Q21" i="1"/>
  <c r="AD20" i="1"/>
  <c r="AE20" i="1" s="1"/>
  <c r="AC20" i="1"/>
  <c r="W20" i="1"/>
  <c r="T20" i="1"/>
  <c r="Q20" i="1"/>
  <c r="AD19" i="1"/>
  <c r="AE19" i="1" s="1"/>
  <c r="AC19" i="1"/>
  <c r="W19" i="1"/>
  <c r="T19" i="1"/>
  <c r="Q19" i="1"/>
  <c r="AD18" i="1"/>
  <c r="AE18" i="1" s="1"/>
  <c r="AC18" i="1"/>
  <c r="W18" i="1"/>
  <c r="T18" i="1"/>
  <c r="Q18" i="1"/>
  <c r="AD17" i="1"/>
  <c r="AE17" i="1" s="1"/>
  <c r="AC17" i="1"/>
  <c r="W17" i="1"/>
  <c r="T17" i="1"/>
  <c r="Q17" i="1"/>
  <c r="AD16" i="1"/>
  <c r="AE16" i="1" s="1"/>
  <c r="AC16" i="1"/>
  <c r="W16" i="1"/>
  <c r="T16" i="1"/>
  <c r="Q16" i="1"/>
  <c r="AD15" i="1"/>
  <c r="AE15" i="1" s="1"/>
  <c r="AC15" i="1"/>
  <c r="W15" i="1"/>
  <c r="T15" i="1"/>
  <c r="Q15" i="1"/>
  <c r="AD14" i="1"/>
  <c r="AE14" i="1" s="1"/>
  <c r="AC14" i="1"/>
  <c r="W14" i="1"/>
  <c r="T14" i="1"/>
  <c r="Q14" i="1"/>
  <c r="AD13" i="1"/>
  <c r="AE13" i="1" s="1"/>
  <c r="AC13" i="1"/>
  <c r="W13" i="1"/>
  <c r="T13" i="1"/>
  <c r="Q13" i="1"/>
  <c r="AD12" i="1"/>
  <c r="AE12" i="1" s="1"/>
  <c r="AC12" i="1"/>
  <c r="AC45" i="1" s="1"/>
  <c r="W12" i="1"/>
  <c r="T12" i="1"/>
  <c r="Q12" i="1"/>
</calcChain>
</file>

<file path=xl/sharedStrings.xml><?xml version="1.0" encoding="utf-8"?>
<sst xmlns="http://schemas.openxmlformats.org/spreadsheetml/2006/main" count="94" uniqueCount="78">
  <si>
    <t>ПАТ «УКРТРАНСГАЗ»</t>
  </si>
  <si>
    <t>ПАСПОРТ ФІЗИКО-ХІМІЧНИХ ПОКАЗНИКІВ ПРИРОДНОГО ГАЗУ  №800</t>
  </si>
  <si>
    <t>Маршрут№800</t>
  </si>
  <si>
    <t>Філія «УМГ «ЧЕРКАСИТРАНСГАЗ»</t>
  </si>
  <si>
    <t>Гусятинський промисловий майданчик Барське ЛВУМГ</t>
  </si>
  <si>
    <t>переданого Барським ЛВУ МГ та прийнятого ПАТ "Тернопільгаз" та ПАТ "Хмельницькгаз"</t>
  </si>
  <si>
    <t>Вимірювальна хіміко-аналітична лабораторія</t>
  </si>
  <si>
    <t>точка відбору ПВВГ Гусятин</t>
  </si>
  <si>
    <t>Гусятинського промислового майданчика Барського ЛВУ МГ</t>
  </si>
  <si>
    <t>по газопроводу " СОЮЗ "  за період з 01.04.2017р. по 30.04.2017р.</t>
  </si>
  <si>
    <t>Свідоцтво № РХ-1274/13 від 07.06.13р. чинне до 06.06.18 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</si>
  <si>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</si>
  <si>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</si>
  <si>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</si>
  <si>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</si>
  <si>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</si>
  <si>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</si>
  <si>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</si>
  <si>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</si>
  <si>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Обсяг газу, тис. м3 
(обраховано на вузлах
 обліку газу)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</si>
  <si>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</si>
  <si>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</si>
  <si>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</si>
  <si>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</si>
  <si>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</si>
  <si>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</si>
  <si>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</si>
  <si>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</si>
  <si>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</si>
  <si>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</si>
  <si>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</si>
  <si>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</si>
  <si>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</si>
  <si>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</si>
  <si>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</si>
  <si>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</si>
  <si>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</si>
  <si>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</si>
  <si>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</si>
  <si>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</si>
  <si>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</si>
  <si>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</si>
  <si>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</si>
  <si>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</si>
  <si>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ASK</t>
  </si>
  <si>
    <t>+/-
поправка ASK</t>
  </si>
  <si>
    <t>Густина відносна</t>
  </si>
  <si>
    <t>Температура вх.</t>
  </si>
  <si>
    <t>Рівень одиризації відповідає чинним нормативним документам</t>
  </si>
  <si>
    <t>Середньозважене значення теплоти згоряння:</t>
  </si>
  <si>
    <t>ГРС</t>
  </si>
  <si>
    <t>ВТВ</t>
  </si>
  <si>
    <t>Суходіл</t>
  </si>
  <si>
    <t>Начальник Гусятинської ГКС</t>
  </si>
  <si>
    <t>Ільницький Р.О.</t>
  </si>
  <si>
    <t>01.05.2017</t>
  </si>
  <si>
    <t>прізвище</t>
  </si>
  <si>
    <t>підпис</t>
  </si>
  <si>
    <t>дата</t>
  </si>
  <si>
    <t>Начальник лабораторії Гусятинського промислового майданчика</t>
  </si>
  <si>
    <t>Тарапата О.І.</t>
  </si>
  <si>
    <t xml:space="preserve">Обсяг газу переданого за добу,  м3 </t>
  </si>
  <si>
    <t>Тернопільська область</t>
  </si>
  <si>
    <t>Хмельницька область</t>
  </si>
  <si>
    <t>ГРС Суходіл</t>
  </si>
  <si>
    <t>ГРС Чемерівці</t>
  </si>
  <si>
    <t>ГРС Лісоводи</t>
  </si>
  <si>
    <t>ГРС Левада</t>
  </si>
  <si>
    <t>ГРС Віньківці</t>
  </si>
  <si>
    <t>ГРС Н.Ушиця</t>
  </si>
  <si>
    <t>ГРС Деражня</t>
  </si>
  <si>
    <t>ГРС Дашківці</t>
  </si>
  <si>
    <t>відсутн</t>
  </si>
  <si>
    <t>Додаток до паспорту фізико-хімічних показників природного газу по маршруту № 800</t>
  </si>
  <si>
    <r>
      <t>Теплота згоряння вища (середньозважене значення за місяць), МДж/м</t>
    </r>
    <r>
      <rPr>
        <sz val="9"/>
        <color theme="1"/>
        <rFont val="Calibri"/>
        <family val="2"/>
        <charset val="204"/>
      </rPr>
      <t>³</t>
    </r>
  </si>
  <si>
    <r>
      <t>Теплота згоряння вища (середньозважене значення за місяць), ккал/м</t>
    </r>
    <r>
      <rPr>
        <sz val="9"/>
        <color theme="1"/>
        <rFont val="Calibri"/>
        <family val="2"/>
        <charset val="204"/>
      </rPr>
      <t>³</t>
    </r>
  </si>
  <si>
    <r>
      <t>Теплота згоряння  вища (середньозважене значення за місяць), кВт*год./м</t>
    </r>
    <r>
      <rPr>
        <sz val="9"/>
        <color theme="1"/>
        <rFont val="Calibri"/>
        <family val="2"/>
        <charset val="204"/>
      </rPr>
      <t>³</t>
    </r>
  </si>
  <si>
    <t>Середньозважене значення теплоти згоряння вищої по маршруту № 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</si>
</sst>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b/>
      <sz val="9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1" fillId="0" borderId="17" xfId="0" applyFont="1" applyBorder="1" applyAlignment="1" applyProtection="1">
      <alignment horizontal="center" vertical="center" textRotation="90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164" fontId="5" fillId="0" borderId="35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2" fontId="5" fillId="0" borderId="36" xfId="0" applyNumberFormat="1" applyFont="1" applyBorder="1" applyAlignment="1" applyProtection="1">
      <alignment horizontal="center" vertical="center" wrapText="1"/>
      <protection locked="0"/>
    </xf>
    <xf numFmtId="2" fontId="5" fillId="0" borderId="37" xfId="0" applyNumberFormat="1" applyFont="1" applyBorder="1" applyAlignment="1" applyProtection="1">
      <alignment horizontal="center" vertical="center" wrapText="1"/>
      <protection hidden="1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Border="1" applyAlignment="1" applyProtection="1">
      <alignment horizontal="center" vertical="center" wrapText="1"/>
      <protection locked="0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166" fontId="5" fillId="0" borderId="35" xfId="0" applyNumberFormat="1" applyFont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0" fontId="8" fillId="0" borderId="0" xfId="0" applyFont="1" applyAlignment="1">
      <alignment horizontal="center"/>
    </xf>
    <xf numFmtId="2" fontId="0" fillId="0" borderId="17" xfId="0" applyNumberFormat="1" applyBorder="1" applyProtection="1"/>
    <xf numFmtId="2" fontId="0" fillId="0" borderId="0" xfId="0" applyNumberFormat="1" applyProtection="1"/>
    <xf numFmtId="0" fontId="4" fillId="0" borderId="17" xfId="0" applyFont="1" applyBorder="1" applyAlignment="1" applyProtection="1">
      <alignment vertical="center" textRotation="90" wrapText="1"/>
      <protection locked="0"/>
    </xf>
    <xf numFmtId="0" fontId="0" fillId="0" borderId="17" xfId="0" applyBorder="1" applyProtection="1"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wrapText="1"/>
      <protection hidden="1"/>
    </xf>
    <xf numFmtId="1" fontId="5" fillId="0" borderId="40" xfId="0" applyNumberFormat="1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 wrapText="1"/>
      <protection locked="0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 wrapText="1"/>
      <protection locked="0"/>
    </xf>
    <xf numFmtId="166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40" xfId="0" applyNumberFormat="1" applyFont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64" fontId="5" fillId="0" borderId="30" xfId="0" applyNumberFormat="1" applyFont="1" applyBorder="1" applyAlignment="1" applyProtection="1">
      <alignment horizontal="center" vertical="center" wrapText="1"/>
      <protection locked="0"/>
    </xf>
    <xf numFmtId="164" fontId="5" fillId="0" borderId="31" xfId="0" applyNumberFormat="1" applyFont="1" applyBorder="1" applyAlignment="1" applyProtection="1">
      <alignment horizontal="center" vertical="center" wrapText="1"/>
      <protection locked="0"/>
    </xf>
    <xf numFmtId="164" fontId="5" fillId="0" borderId="32" xfId="0" applyNumberFormat="1" applyFont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2" fontId="5" fillId="0" borderId="31" xfId="0" applyNumberFormat="1" applyFont="1" applyBorder="1" applyAlignment="1" applyProtection="1">
      <alignment horizontal="center" vertical="center" wrapText="1"/>
      <protection locked="0"/>
    </xf>
    <xf numFmtId="1" fontId="5" fillId="0" borderId="34" xfId="0" applyNumberFormat="1" applyFont="1" applyBorder="1" applyAlignment="1" applyProtection="1">
      <alignment horizontal="center" vertical="center" wrapText="1"/>
      <protection locked="0"/>
    </xf>
    <xf numFmtId="2" fontId="5" fillId="0" borderId="32" xfId="0" applyNumberFormat="1" applyFont="1" applyBorder="1" applyAlignment="1" applyProtection="1">
      <alignment horizontal="center" vertical="center" wrapText="1"/>
      <protection hidden="1"/>
    </xf>
    <xf numFmtId="165" fontId="5" fillId="0" borderId="34" xfId="0" applyNumberFormat="1" applyFont="1" applyBorder="1" applyAlignment="1" applyProtection="1">
      <alignment horizontal="center" vertical="center" wrapText="1"/>
      <protection locked="0"/>
    </xf>
    <xf numFmtId="165" fontId="5" fillId="0" borderId="31" xfId="0" applyNumberFormat="1" applyFont="1" applyBorder="1" applyAlignment="1" applyProtection="1">
      <alignment horizontal="center" vertical="center" wrapText="1"/>
      <protection locked="0"/>
    </xf>
    <xf numFmtId="0" fontId="5" fillId="0" borderId="31" xfId="0" applyNumberFormat="1" applyFont="1" applyBorder="1" applyAlignment="1" applyProtection="1">
      <alignment horizontal="center" vertical="center" wrapText="1"/>
      <protection locked="0"/>
    </xf>
    <xf numFmtId="0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6" fontId="5" fillId="0" borderId="4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vertical="center"/>
      <protection locked="0"/>
    </xf>
    <xf numFmtId="0" fontId="0" fillId="0" borderId="44" xfId="0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13" fillId="0" borderId="45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textRotation="90" wrapText="1"/>
    </xf>
    <xf numFmtId="2" fontId="1" fillId="0" borderId="45" xfId="0" applyNumberFormat="1" applyFont="1" applyBorder="1" applyAlignment="1">
      <alignment horizontal="center" vertical="center" textRotation="90"/>
    </xf>
    <xf numFmtId="2" fontId="1" fillId="0" borderId="46" xfId="0" applyNumberFormat="1" applyFont="1" applyBorder="1" applyAlignment="1">
      <alignment horizontal="center" vertical="center" textRotation="90"/>
    </xf>
    <xf numFmtId="2" fontId="1" fillId="0" borderId="43" xfId="0" applyNumberFormat="1" applyFont="1" applyBorder="1" applyAlignment="1">
      <alignment horizontal="center" vertical="center" textRotation="90"/>
    </xf>
    <xf numFmtId="4" fontId="18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6" fillId="2" borderId="46" xfId="0" applyNumberFormat="1" applyFont="1" applyFill="1" applyBorder="1" applyAlignment="1">
      <alignment horizontal="center" vertical="center" wrapText="1"/>
    </xf>
    <xf numFmtId="0" fontId="12" fillId="0" borderId="0" xfId="0" applyFont="1" applyProtection="1">
      <protection locked="0"/>
    </xf>
    <xf numFmtId="4" fontId="19" fillId="0" borderId="46" xfId="0" applyNumberFormat="1" applyFont="1" applyBorder="1" applyAlignment="1">
      <alignment horizontal="center" vertical="center" wrapText="1"/>
    </xf>
    <xf numFmtId="3" fontId="19" fillId="0" borderId="46" xfId="0" applyNumberFormat="1" applyFont="1" applyBorder="1" applyAlignment="1">
      <alignment horizontal="center" vertical="center"/>
    </xf>
    <xf numFmtId="4" fontId="19" fillId="0" borderId="46" xfId="0" applyNumberFormat="1" applyFont="1" applyBorder="1" applyAlignment="1">
      <alignment horizontal="center" vertical="center"/>
    </xf>
    <xf numFmtId="4" fontId="19" fillId="2" borderId="43" xfId="0" applyNumberFormat="1" applyFont="1" applyFill="1" applyBorder="1" applyAlignment="1">
      <alignment horizontal="center" vertical="center" wrapText="1"/>
    </xf>
    <xf numFmtId="3" fontId="19" fillId="2" borderId="46" xfId="0" applyNumberFormat="1" applyFont="1" applyFill="1" applyBorder="1" applyAlignment="1">
      <alignment horizontal="center" vertical="center"/>
    </xf>
    <xf numFmtId="4" fontId="19" fillId="2" borderId="46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3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31" xfId="0" applyFont="1" applyBorder="1" applyAlignment="1" applyProtection="1">
      <alignment horizontal="righ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31" xfId="0" applyFont="1" applyBorder="1" applyAlignment="1" applyProtection="1">
      <alignment horizontal="left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33" xfId="0" applyFont="1" applyBorder="1" applyAlignment="1" applyProtection="1">
      <alignment horizontal="right" vertical="center" wrapText="1"/>
      <protection locked="0"/>
    </xf>
    <xf numFmtId="0" fontId="5" fillId="0" borderId="27" xfId="0" applyFont="1" applyBorder="1" applyAlignment="1" applyProtection="1">
      <alignment horizontal="right" vertical="center" wrapText="1"/>
      <protection locked="0"/>
    </xf>
    <xf numFmtId="0" fontId="5" fillId="0" borderId="28" xfId="0" applyFont="1" applyBorder="1" applyAlignment="1" applyProtection="1">
      <alignment horizontal="right"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3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1" fontId="5" fillId="0" borderId="24" xfId="0" applyNumberFormat="1" applyFont="1" applyBorder="1" applyAlignment="1" applyProtection="1">
      <alignment horizontal="center" wrapText="1"/>
      <protection hidden="1"/>
    </xf>
    <xf numFmtId="1" fontId="5" fillId="0" borderId="33" xfId="0" applyNumberFormat="1" applyFont="1" applyBorder="1" applyAlignment="1" applyProtection="1">
      <alignment horizontal="center" wrapText="1"/>
      <protection hidden="1"/>
    </xf>
    <xf numFmtId="2" fontId="5" fillId="0" borderId="24" xfId="0" applyNumberFormat="1" applyFont="1" applyBorder="1" applyAlignment="1" applyProtection="1">
      <alignment horizontal="center" wrapText="1"/>
      <protection hidden="1"/>
    </xf>
    <xf numFmtId="2" fontId="5" fillId="0" borderId="33" xfId="0" applyNumberFormat="1" applyFont="1" applyBorder="1" applyAlignment="1" applyProtection="1">
      <alignment horizontal="center" wrapText="1"/>
      <protection hidden="1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13" fillId="0" borderId="4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5" fillId="0" borderId="14" xfId="0" applyNumberFormat="1" applyFont="1" applyBorder="1" applyAlignment="1" applyProtection="1">
      <alignment horizontal="center" wrapText="1"/>
      <protection hidden="1"/>
    </xf>
    <xf numFmtId="2" fontId="5" fillId="0" borderId="29" xfId="0" applyNumberFormat="1" applyFont="1" applyBorder="1" applyAlignment="1" applyProtection="1">
      <alignment horizont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J51"/>
  <sheetViews>
    <sheetView tabSelected="1" view="pageBreakPreview" topLeftCell="A16" zoomScale="85" zoomScaleNormal="100" zoomScaleSheetLayoutView="85" workbookViewId="0">
      <selection activeCell="R39" sqref="R39"/>
    </sheetView>
  </sheetViews>
  <sheetFormatPr defaultRowHeight="15" x14ac:dyDescent="0.25"/>
  <cols>
    <col min="1" max="1" width="4.85546875" style="3" customWidth="1"/>
    <col min="2" max="13" width="7.5703125" style="3" customWidth="1"/>
    <col min="14" max="20" width="8" style="3" customWidth="1"/>
    <col min="21" max="22" width="7.42578125" style="3" customWidth="1"/>
    <col min="23" max="23" width="8" style="3" customWidth="1"/>
    <col min="24" max="28" width="7.42578125" style="3" customWidth="1"/>
    <col min="29" max="29" width="14.140625" style="3" hidden="1" customWidth="1"/>
    <col min="30" max="30" width="0" style="3" hidden="1" customWidth="1"/>
    <col min="31" max="31" width="7.5703125" style="3" hidden="1" customWidth="1"/>
    <col min="32" max="32" width="9.5703125" style="3" hidden="1" customWidth="1"/>
    <col min="33" max="33" width="7.5703125" style="3" hidden="1" customWidth="1"/>
    <col min="34" max="34" width="10.28515625" style="3" hidden="1" customWidth="1"/>
    <col min="35" max="36" width="0" style="3" hidden="1" customWidth="1"/>
    <col min="37" max="16384" width="9.140625" style="3"/>
  </cols>
  <sheetData>
    <row r="1" spans="1:36" ht="15.75" customHeight="1" x14ac:dyDescent="0.25">
      <c r="A1" s="1" t="s">
        <v>0</v>
      </c>
      <c r="B1" s="2"/>
      <c r="C1" s="2"/>
      <c r="D1" s="2"/>
      <c r="K1" s="111" t="s">
        <v>1</v>
      </c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4"/>
      <c r="Y1" s="4"/>
      <c r="Z1" s="112" t="s">
        <v>2</v>
      </c>
      <c r="AA1" s="112"/>
      <c r="AB1" s="112"/>
    </row>
    <row r="2" spans="1:36" ht="15.75" customHeight="1" x14ac:dyDescent="0.25">
      <c r="A2" s="1" t="s">
        <v>3</v>
      </c>
      <c r="B2" s="2"/>
      <c r="C2" s="5"/>
      <c r="D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6" ht="16.5" customHeight="1" x14ac:dyDescent="0.25">
      <c r="A3" s="1" t="s">
        <v>4</v>
      </c>
      <c r="C3" s="6"/>
      <c r="F3" s="2"/>
      <c r="G3" s="2"/>
      <c r="H3" s="2"/>
      <c r="I3" s="2"/>
      <c r="J3" s="2"/>
      <c r="K3" s="113" t="s">
        <v>5</v>
      </c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7"/>
      <c r="Y3" s="7"/>
      <c r="Z3" s="7"/>
      <c r="AA3" s="7"/>
      <c r="AB3" s="7"/>
      <c r="AC3" s="7"/>
    </row>
    <row r="4" spans="1:36" ht="15.75" x14ac:dyDescent="0.25">
      <c r="A4" s="8" t="s">
        <v>6</v>
      </c>
      <c r="G4" s="2"/>
      <c r="H4" s="2"/>
      <c r="I4" s="2"/>
      <c r="K4" s="113" t="s">
        <v>7</v>
      </c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7"/>
      <c r="Y4" s="7"/>
      <c r="Z4" s="7"/>
      <c r="AA4" s="7"/>
      <c r="AB4" s="7"/>
      <c r="AC4" s="7"/>
    </row>
    <row r="5" spans="1:36" ht="15.75" x14ac:dyDescent="0.25">
      <c r="A5" s="1" t="s">
        <v>8</v>
      </c>
      <c r="G5" s="2"/>
      <c r="H5" s="2"/>
      <c r="I5" s="2"/>
      <c r="K5" s="113" t="s">
        <v>9</v>
      </c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7"/>
      <c r="Y5" s="7"/>
      <c r="Z5" s="7"/>
      <c r="AA5" s="7"/>
      <c r="AB5" s="7"/>
      <c r="AC5" s="7"/>
    </row>
    <row r="6" spans="1:36" ht="15.75" x14ac:dyDescent="0.25">
      <c r="A6" s="1" t="s">
        <v>10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90" t="s">
        <v>11</v>
      </c>
      <c r="B8" s="93" t="s">
        <v>12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5"/>
      <c r="N8" s="93" t="s">
        <v>13</v>
      </c>
      <c r="O8" s="99"/>
      <c r="P8" s="99"/>
      <c r="Q8" s="99"/>
      <c r="R8" s="99"/>
      <c r="S8" s="99"/>
      <c r="T8" s="99"/>
      <c r="U8" s="99"/>
      <c r="V8" s="99"/>
      <c r="W8" s="100"/>
      <c r="X8" s="101" t="s">
        <v>14</v>
      </c>
      <c r="Y8" s="104" t="s">
        <v>15</v>
      </c>
      <c r="Z8" s="114" t="s">
        <v>16</v>
      </c>
      <c r="AA8" s="114" t="s">
        <v>17</v>
      </c>
      <c r="AB8" s="117" t="s">
        <v>18</v>
      </c>
      <c r="AC8" s="90" t="s">
        <v>19</v>
      </c>
    </row>
    <row r="9" spans="1:36" ht="16.5" customHeight="1" thickBot="1" x14ac:dyDescent="0.3">
      <c r="A9" s="91"/>
      <c r="B9" s="96"/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  <c r="N9" s="122" t="s">
        <v>20</v>
      </c>
      <c r="O9" s="9" t="s">
        <v>21</v>
      </c>
      <c r="P9" s="9"/>
      <c r="Q9" s="9"/>
      <c r="R9" s="9"/>
      <c r="S9" s="9"/>
      <c r="T9" s="9"/>
      <c r="U9" s="9"/>
      <c r="V9" s="9" t="s">
        <v>22</v>
      </c>
      <c r="W9" s="10"/>
      <c r="X9" s="102"/>
      <c r="Y9" s="105"/>
      <c r="Z9" s="115"/>
      <c r="AA9" s="115"/>
      <c r="AB9" s="118"/>
      <c r="AC9" s="120"/>
    </row>
    <row r="10" spans="1:36" ht="15" customHeight="1" x14ac:dyDescent="0.25">
      <c r="A10" s="91"/>
      <c r="B10" s="107" t="s">
        <v>23</v>
      </c>
      <c r="C10" s="109" t="s">
        <v>24</v>
      </c>
      <c r="D10" s="109" t="s">
        <v>25</v>
      </c>
      <c r="E10" s="109" t="s">
        <v>26</v>
      </c>
      <c r="F10" s="109" t="s">
        <v>27</v>
      </c>
      <c r="G10" s="109" t="s">
        <v>28</v>
      </c>
      <c r="H10" s="109" t="s">
        <v>29</v>
      </c>
      <c r="I10" s="109" t="s">
        <v>30</v>
      </c>
      <c r="J10" s="109" t="s">
        <v>31</v>
      </c>
      <c r="K10" s="109" t="s">
        <v>32</v>
      </c>
      <c r="L10" s="109" t="s">
        <v>33</v>
      </c>
      <c r="M10" s="131" t="s">
        <v>34</v>
      </c>
      <c r="N10" s="123"/>
      <c r="O10" s="142" t="s">
        <v>35</v>
      </c>
      <c r="P10" s="125" t="s">
        <v>36</v>
      </c>
      <c r="Q10" s="117" t="s">
        <v>37</v>
      </c>
      <c r="R10" s="107" t="s">
        <v>38</v>
      </c>
      <c r="S10" s="109" t="s">
        <v>39</v>
      </c>
      <c r="T10" s="131" t="s">
        <v>40</v>
      </c>
      <c r="U10" s="133" t="s">
        <v>41</v>
      </c>
      <c r="V10" s="109" t="s">
        <v>42</v>
      </c>
      <c r="W10" s="131" t="s">
        <v>43</v>
      </c>
      <c r="X10" s="102"/>
      <c r="Y10" s="105"/>
      <c r="Z10" s="115"/>
      <c r="AA10" s="115"/>
      <c r="AB10" s="118"/>
      <c r="AC10" s="120"/>
    </row>
    <row r="11" spans="1:36" ht="92.25" customHeight="1" thickBot="1" x14ac:dyDescent="0.3">
      <c r="A11" s="92"/>
      <c r="B11" s="10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32"/>
      <c r="N11" s="124"/>
      <c r="O11" s="143"/>
      <c r="P11" s="126"/>
      <c r="Q11" s="119"/>
      <c r="R11" s="108"/>
      <c r="S11" s="110"/>
      <c r="T11" s="132"/>
      <c r="U11" s="134"/>
      <c r="V11" s="110"/>
      <c r="W11" s="132"/>
      <c r="X11" s="103"/>
      <c r="Y11" s="106"/>
      <c r="Z11" s="116"/>
      <c r="AA11" s="116"/>
      <c r="AB11" s="119"/>
      <c r="AC11" s="121"/>
      <c r="AF11" s="11" t="s">
        <v>44</v>
      </c>
      <c r="AG11" s="12" t="s">
        <v>45</v>
      </c>
      <c r="AI11" s="13" t="s">
        <v>46</v>
      </c>
      <c r="AJ11" s="14" t="s">
        <v>47</v>
      </c>
    </row>
    <row r="12" spans="1:36" ht="15.75" customHeight="1" x14ac:dyDescent="0.25">
      <c r="A12" s="15">
        <v>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8">
        <v>8257</v>
      </c>
      <c r="P12" s="19">
        <v>34.57</v>
      </c>
      <c r="Q12" s="20">
        <f>IF(P12&gt;0,P12/3.6,"")</f>
        <v>9.6027777777777779</v>
      </c>
      <c r="R12" s="21">
        <v>9154</v>
      </c>
      <c r="S12" s="19">
        <v>38.33</v>
      </c>
      <c r="T12" s="20">
        <f>IF(S12&gt;0,S12/3.6,"")</f>
        <v>10.647222222222222</v>
      </c>
      <c r="U12" s="22"/>
      <c r="V12" s="19"/>
      <c r="W12" s="20" t="str">
        <f>IF(V12&gt;0,V12/3.6,"")</f>
        <v/>
      </c>
      <c r="X12" s="23"/>
      <c r="Y12" s="24"/>
      <c r="Z12" s="25"/>
      <c r="AA12" s="25"/>
      <c r="AB12" s="26"/>
      <c r="AC12" s="27" t="str">
        <f>IF((AF12+AG12)&gt;0,AF12+AG12,"")</f>
        <v/>
      </c>
      <c r="AD12" s="28">
        <f t="shared" ref="AD12:AD44" si="0">SUM(B12:M12)+$K$45+$N$45</f>
        <v>0</v>
      </c>
      <c r="AE12" s="29" t="str">
        <f>IF(AD12=100,"ОК"," ")</f>
        <v xml:space="preserve"> </v>
      </c>
      <c r="AF12" s="30"/>
      <c r="AG12" s="30"/>
      <c r="AH12" s="31"/>
      <c r="AI12" s="32"/>
      <c r="AJ12" s="33"/>
    </row>
    <row r="13" spans="1:36" ht="15.75" customHeight="1" x14ac:dyDescent="0.25">
      <c r="A13" s="34">
        <v>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7">
        <v>8257</v>
      </c>
      <c r="P13" s="38">
        <v>34.57</v>
      </c>
      <c r="Q13" s="39">
        <f t="shared" ref="Q13:Q44" si="1">IF(P13&gt;0,P13/3.6,"")</f>
        <v>9.6027777777777779</v>
      </c>
      <c r="R13" s="40">
        <v>9154</v>
      </c>
      <c r="S13" s="41">
        <v>38.33</v>
      </c>
      <c r="T13" s="20">
        <f t="shared" ref="T13:T44" si="2">IF(S13&gt;0,S13/3.6,"")</f>
        <v>10.647222222222222</v>
      </c>
      <c r="U13" s="42"/>
      <c r="V13" s="41"/>
      <c r="W13" s="39" t="str">
        <f t="shared" ref="W13:W44" si="3">IF(V13&gt;0,V13/3.6,"")</f>
        <v/>
      </c>
      <c r="X13" s="43"/>
      <c r="Y13" s="44"/>
      <c r="Z13" s="45"/>
      <c r="AA13" s="45"/>
      <c r="AB13" s="46"/>
      <c r="AC13" s="47" t="str">
        <f t="shared" ref="AC13:AC44" si="4">IF((AF13+AG13)&gt;0,AF13+AG13,"")</f>
        <v/>
      </c>
      <c r="AD13" s="28">
        <f t="shared" si="0"/>
        <v>0</v>
      </c>
      <c r="AE13" s="29" t="str">
        <f>IF(AD13=100,"ОК"," ")</f>
        <v xml:space="preserve"> </v>
      </c>
      <c r="AF13" s="30"/>
      <c r="AG13" s="30"/>
      <c r="AH13" s="31"/>
      <c r="AI13" s="32"/>
      <c r="AJ13" s="33"/>
    </row>
    <row r="14" spans="1:36" ht="15.75" customHeight="1" x14ac:dyDescent="0.25">
      <c r="A14" s="34">
        <v>3</v>
      </c>
      <c r="B14" s="35">
        <v>95.394999999999996</v>
      </c>
      <c r="C14" s="35">
        <v>2.6669999999999998</v>
      </c>
      <c r="D14" s="35">
        <v>0.83199999999999996</v>
      </c>
      <c r="E14" s="35">
        <v>0.129</v>
      </c>
      <c r="F14" s="35">
        <v>0.128</v>
      </c>
      <c r="G14" s="35">
        <v>4.0000000000000001E-3</v>
      </c>
      <c r="H14" s="35">
        <v>2.7E-2</v>
      </c>
      <c r="I14" s="35">
        <v>1.6E-2</v>
      </c>
      <c r="J14" s="35">
        <v>1.4E-2</v>
      </c>
      <c r="K14" s="35">
        <v>7.0000000000000001E-3</v>
      </c>
      <c r="L14" s="35">
        <v>0.58099999999999996</v>
      </c>
      <c r="M14" s="35">
        <v>0.2</v>
      </c>
      <c r="N14" s="36">
        <v>0.70489999999999997</v>
      </c>
      <c r="O14" s="40">
        <v>8253</v>
      </c>
      <c r="P14" s="41">
        <v>34.549999999999997</v>
      </c>
      <c r="Q14" s="39">
        <f t="shared" si="1"/>
        <v>9.5972222222222214</v>
      </c>
      <c r="R14" s="40">
        <v>9149</v>
      </c>
      <c r="S14" s="41">
        <v>38.31</v>
      </c>
      <c r="T14" s="20">
        <f t="shared" si="2"/>
        <v>10.641666666666667</v>
      </c>
      <c r="U14" s="42">
        <v>11960</v>
      </c>
      <c r="V14" s="41">
        <v>50.08</v>
      </c>
      <c r="W14" s="39">
        <f t="shared" si="3"/>
        <v>13.91111111111111</v>
      </c>
      <c r="X14" s="43">
        <v>-20.6</v>
      </c>
      <c r="Y14" s="44"/>
      <c r="Z14" s="45"/>
      <c r="AA14" s="45"/>
      <c r="AB14" s="46"/>
      <c r="AC14" s="47" t="str">
        <f t="shared" si="4"/>
        <v/>
      </c>
      <c r="AD14" s="28">
        <f t="shared" si="0"/>
        <v>100.00000000000001</v>
      </c>
      <c r="AE14" s="29" t="str">
        <f>IF(AD14=100,"ОК"," ")</f>
        <v>ОК</v>
      </c>
      <c r="AF14" s="30"/>
      <c r="AG14" s="30"/>
      <c r="AH14" s="31"/>
      <c r="AI14" s="33">
        <v>0.58520000000000005</v>
      </c>
      <c r="AJ14" s="33">
        <v>13</v>
      </c>
    </row>
    <row r="15" spans="1:36" ht="15.75" customHeight="1" x14ac:dyDescent="0.25">
      <c r="A15" s="34">
        <v>4</v>
      </c>
      <c r="B15" s="35">
        <v>95.361000000000004</v>
      </c>
      <c r="C15" s="35">
        <v>2.6720000000000002</v>
      </c>
      <c r="D15" s="35">
        <v>0.83399999999999996</v>
      </c>
      <c r="E15" s="35">
        <v>0.13</v>
      </c>
      <c r="F15" s="35">
        <v>0.128</v>
      </c>
      <c r="G15" s="35">
        <v>1E-3</v>
      </c>
      <c r="H15" s="35">
        <v>2.5000000000000001E-2</v>
      </c>
      <c r="I15" s="35">
        <v>0.02</v>
      </c>
      <c r="J15" s="35">
        <v>1.4999999999999999E-2</v>
      </c>
      <c r="K15" s="35">
        <v>6.0000000000000001E-3</v>
      </c>
      <c r="L15" s="35">
        <v>0.60799999999999998</v>
      </c>
      <c r="M15" s="35">
        <v>0.2</v>
      </c>
      <c r="N15" s="36">
        <v>0.70489999999999997</v>
      </c>
      <c r="O15" s="40">
        <v>8250</v>
      </c>
      <c r="P15" s="41">
        <v>34.549999999999997</v>
      </c>
      <c r="Q15" s="39">
        <f t="shared" si="1"/>
        <v>9.5972222222222214</v>
      </c>
      <c r="R15" s="40">
        <v>9147</v>
      </c>
      <c r="S15" s="41">
        <v>38.31</v>
      </c>
      <c r="T15" s="20">
        <f t="shared" si="2"/>
        <v>10.641666666666667</v>
      </c>
      <c r="U15" s="42">
        <v>11956</v>
      </c>
      <c r="V15" s="41">
        <v>50.07</v>
      </c>
      <c r="W15" s="39">
        <f t="shared" si="3"/>
        <v>13.908333333333333</v>
      </c>
      <c r="X15" s="43">
        <v>-20</v>
      </c>
      <c r="Y15" s="44"/>
      <c r="Z15" s="45"/>
      <c r="AA15" s="45"/>
      <c r="AB15" s="46"/>
      <c r="AC15" s="47" t="str">
        <f t="shared" si="4"/>
        <v/>
      </c>
      <c r="AD15" s="28">
        <f t="shared" si="0"/>
        <v>100.00000000000001</v>
      </c>
      <c r="AE15" s="29" t="str">
        <f t="shared" ref="AE15:AE44" si="5">IF(AD15=100,"ОК"," ")</f>
        <v>ОК</v>
      </c>
      <c r="AF15" s="30"/>
      <c r="AG15" s="30"/>
      <c r="AH15" s="31"/>
      <c r="AI15" s="33">
        <v>0.58540000000000003</v>
      </c>
      <c r="AJ15" s="33">
        <v>15</v>
      </c>
    </row>
    <row r="16" spans="1:36" ht="15.75" customHeight="1" x14ac:dyDescent="0.25">
      <c r="A16" s="34">
        <v>5</v>
      </c>
      <c r="B16" s="35">
        <v>95.600999999999999</v>
      </c>
      <c r="C16" s="35">
        <v>2.5179999999999998</v>
      </c>
      <c r="D16" s="35">
        <v>0.78400000000000003</v>
      </c>
      <c r="E16" s="35">
        <v>0.122</v>
      </c>
      <c r="F16" s="35">
        <v>0.12</v>
      </c>
      <c r="G16" s="35">
        <v>2E-3</v>
      </c>
      <c r="H16" s="35">
        <v>2.4E-2</v>
      </c>
      <c r="I16" s="35">
        <v>1.6E-2</v>
      </c>
      <c r="J16" s="35">
        <v>1.4999999999999999E-2</v>
      </c>
      <c r="K16" s="35">
        <v>7.0000000000000001E-3</v>
      </c>
      <c r="L16" s="35">
        <v>0.60599999999999998</v>
      </c>
      <c r="M16" s="35">
        <v>0.185</v>
      </c>
      <c r="N16" s="36">
        <v>0.70289999999999997</v>
      </c>
      <c r="O16" s="40">
        <v>8233</v>
      </c>
      <c r="P16" s="41">
        <v>34.47</v>
      </c>
      <c r="Q16" s="39">
        <f t="shared" si="1"/>
        <v>9.5749999999999993</v>
      </c>
      <c r="R16" s="40">
        <v>9128</v>
      </c>
      <c r="S16" s="41">
        <v>38.229999999999997</v>
      </c>
      <c r="T16" s="20">
        <f t="shared" si="2"/>
        <v>10.619444444444444</v>
      </c>
      <c r="U16" s="42">
        <v>11950</v>
      </c>
      <c r="V16" s="41">
        <v>50.04</v>
      </c>
      <c r="W16" s="39">
        <f t="shared" si="3"/>
        <v>13.899999999999999</v>
      </c>
      <c r="X16" s="43">
        <v>-20.100000000000001</v>
      </c>
      <c r="Y16" s="44"/>
      <c r="Z16" s="45"/>
      <c r="AA16" s="45"/>
      <c r="AB16" s="46"/>
      <c r="AC16" s="47" t="str">
        <f t="shared" si="4"/>
        <v/>
      </c>
      <c r="AD16" s="28">
        <f t="shared" si="0"/>
        <v>100.00000000000001</v>
      </c>
      <c r="AE16" s="29" t="str">
        <f t="shared" si="5"/>
        <v>ОК</v>
      </c>
      <c r="AF16" s="30"/>
      <c r="AG16" s="30"/>
      <c r="AH16" s="31"/>
      <c r="AI16" s="33">
        <v>0.58360000000000001</v>
      </c>
      <c r="AJ16" s="33">
        <v>15</v>
      </c>
    </row>
    <row r="17" spans="1:36" ht="15.75" customHeight="1" x14ac:dyDescent="0.25">
      <c r="A17" s="34">
        <v>6</v>
      </c>
      <c r="B17" s="35">
        <v>95.646000000000001</v>
      </c>
      <c r="C17" s="35">
        <v>2.5230000000000001</v>
      </c>
      <c r="D17" s="35">
        <v>0.79100000000000004</v>
      </c>
      <c r="E17" s="35">
        <v>0.123</v>
      </c>
      <c r="F17" s="35">
        <v>0.121</v>
      </c>
      <c r="G17" s="35">
        <v>2E-3</v>
      </c>
      <c r="H17" s="35">
        <v>2.4E-2</v>
      </c>
      <c r="I17" s="35">
        <v>1.6E-2</v>
      </c>
      <c r="J17" s="35">
        <v>1.4E-2</v>
      </c>
      <c r="K17" s="35">
        <v>7.0000000000000001E-3</v>
      </c>
      <c r="L17" s="35">
        <v>0.55600000000000005</v>
      </c>
      <c r="M17" s="35">
        <v>0.17699999999999999</v>
      </c>
      <c r="N17" s="36">
        <v>0.70269999999999999</v>
      </c>
      <c r="O17" s="40">
        <v>8238</v>
      </c>
      <c r="P17" s="41">
        <v>34.49</v>
      </c>
      <c r="Q17" s="39">
        <f t="shared" si="1"/>
        <v>9.5805555555555557</v>
      </c>
      <c r="R17" s="40">
        <v>9134</v>
      </c>
      <c r="S17" s="41">
        <v>38.25</v>
      </c>
      <c r="T17" s="20">
        <f t="shared" si="2"/>
        <v>10.625</v>
      </c>
      <c r="U17" s="42">
        <v>11958</v>
      </c>
      <c r="V17" s="41">
        <v>50.07</v>
      </c>
      <c r="W17" s="39">
        <f t="shared" si="3"/>
        <v>13.908333333333333</v>
      </c>
      <c r="X17" s="43">
        <v>-20.100000000000001</v>
      </c>
      <c r="Y17" s="44"/>
      <c r="Z17" s="45"/>
      <c r="AA17" s="45"/>
      <c r="AB17" s="46"/>
      <c r="AC17" s="47" t="str">
        <f t="shared" si="4"/>
        <v/>
      </c>
      <c r="AD17" s="28">
        <f t="shared" si="0"/>
        <v>100</v>
      </c>
      <c r="AE17" s="29" t="str">
        <f t="shared" si="5"/>
        <v>ОК</v>
      </c>
      <c r="AF17" s="30"/>
      <c r="AG17" s="30"/>
      <c r="AH17" s="31"/>
      <c r="AI17" s="33">
        <v>0.58340000000000003</v>
      </c>
      <c r="AJ17" s="33">
        <v>16</v>
      </c>
    </row>
    <row r="18" spans="1:36" ht="15.75" customHeight="1" x14ac:dyDescent="0.25">
      <c r="A18" s="34">
        <v>7</v>
      </c>
      <c r="B18" s="35">
        <v>95.59</v>
      </c>
      <c r="C18" s="35">
        <v>2.5110000000000001</v>
      </c>
      <c r="D18" s="35">
        <v>0.78800000000000003</v>
      </c>
      <c r="E18" s="35">
        <v>0.123</v>
      </c>
      <c r="F18" s="35">
        <v>0.11700000000000001</v>
      </c>
      <c r="G18" s="35">
        <v>0</v>
      </c>
      <c r="H18" s="35">
        <v>2.1000000000000001E-2</v>
      </c>
      <c r="I18" s="35">
        <v>1.6E-2</v>
      </c>
      <c r="J18" s="35">
        <v>1.4999999999999999E-2</v>
      </c>
      <c r="K18" s="35">
        <v>7.0000000000000001E-3</v>
      </c>
      <c r="L18" s="35">
        <v>0.63200000000000001</v>
      </c>
      <c r="M18" s="35">
        <v>0.18</v>
      </c>
      <c r="N18" s="36">
        <v>0.70279999999999998</v>
      </c>
      <c r="O18" s="40">
        <v>8230</v>
      </c>
      <c r="P18" s="41">
        <v>34.46</v>
      </c>
      <c r="Q18" s="39">
        <f t="shared" si="1"/>
        <v>9.5722222222222229</v>
      </c>
      <c r="R18" s="40">
        <v>9126</v>
      </c>
      <c r="S18" s="41">
        <v>38.21</v>
      </c>
      <c r="T18" s="20">
        <f t="shared" si="2"/>
        <v>10.613888888888889</v>
      </c>
      <c r="U18" s="42">
        <v>11947</v>
      </c>
      <c r="V18" s="41">
        <v>50.03</v>
      </c>
      <c r="W18" s="39">
        <f t="shared" si="3"/>
        <v>13.897222222222222</v>
      </c>
      <c r="X18" s="43">
        <v>-20.100000000000001</v>
      </c>
      <c r="Y18" s="44"/>
      <c r="Z18" s="45"/>
      <c r="AA18" s="45"/>
      <c r="AB18" s="46"/>
      <c r="AC18" s="47" t="str">
        <f t="shared" si="4"/>
        <v/>
      </c>
      <c r="AD18" s="28">
        <f t="shared" si="0"/>
        <v>100.00000000000003</v>
      </c>
      <c r="AE18" s="29" t="str">
        <f t="shared" si="5"/>
        <v>ОК</v>
      </c>
      <c r="AF18" s="30"/>
      <c r="AG18" s="30"/>
      <c r="AH18" s="31"/>
      <c r="AI18" s="33">
        <v>0.58350000000000002</v>
      </c>
      <c r="AJ18" s="33">
        <v>16</v>
      </c>
    </row>
    <row r="19" spans="1:36" ht="15.75" customHeight="1" x14ac:dyDescent="0.25">
      <c r="A19" s="34">
        <v>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40">
        <v>8230</v>
      </c>
      <c r="P19" s="41">
        <v>34.46</v>
      </c>
      <c r="Q19" s="39">
        <f t="shared" si="1"/>
        <v>9.5722222222222229</v>
      </c>
      <c r="R19" s="40">
        <v>9126</v>
      </c>
      <c r="S19" s="41">
        <v>38.21</v>
      </c>
      <c r="T19" s="20">
        <f t="shared" si="2"/>
        <v>10.613888888888889</v>
      </c>
      <c r="U19" s="42"/>
      <c r="V19" s="41"/>
      <c r="W19" s="39" t="str">
        <f t="shared" si="3"/>
        <v/>
      </c>
      <c r="X19" s="43"/>
      <c r="Y19" s="44"/>
      <c r="Z19" s="45"/>
      <c r="AA19" s="45"/>
      <c r="AB19" s="46"/>
      <c r="AC19" s="47" t="str">
        <f t="shared" si="4"/>
        <v/>
      </c>
      <c r="AD19" s="28">
        <f t="shared" si="0"/>
        <v>0</v>
      </c>
      <c r="AE19" s="29" t="str">
        <f t="shared" si="5"/>
        <v xml:space="preserve"> </v>
      </c>
      <c r="AF19" s="30"/>
      <c r="AG19" s="30"/>
      <c r="AH19" s="31"/>
      <c r="AI19" s="33"/>
      <c r="AJ19" s="33"/>
    </row>
    <row r="20" spans="1:36" ht="15.75" customHeight="1" x14ac:dyDescent="0.25">
      <c r="A20" s="34">
        <v>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40">
        <v>8230</v>
      </c>
      <c r="P20" s="41">
        <v>34.46</v>
      </c>
      <c r="Q20" s="39">
        <f t="shared" si="1"/>
        <v>9.5722222222222229</v>
      </c>
      <c r="R20" s="40">
        <v>9126</v>
      </c>
      <c r="S20" s="41">
        <v>38.21</v>
      </c>
      <c r="T20" s="20">
        <f t="shared" si="2"/>
        <v>10.613888888888889</v>
      </c>
      <c r="U20" s="42"/>
      <c r="V20" s="41"/>
      <c r="W20" s="39" t="str">
        <f t="shared" si="3"/>
        <v/>
      </c>
      <c r="X20" s="43"/>
      <c r="Y20" s="44"/>
      <c r="Z20" s="45"/>
      <c r="AA20" s="45"/>
      <c r="AB20" s="46"/>
      <c r="AC20" s="47" t="str">
        <f t="shared" si="4"/>
        <v/>
      </c>
      <c r="AD20" s="28">
        <f t="shared" si="0"/>
        <v>0</v>
      </c>
      <c r="AE20" s="29" t="str">
        <f t="shared" si="5"/>
        <v xml:space="preserve"> </v>
      </c>
      <c r="AF20" s="30"/>
      <c r="AG20" s="30"/>
      <c r="AH20" s="31"/>
      <c r="AI20" s="33"/>
      <c r="AJ20" s="33"/>
    </row>
    <row r="21" spans="1:36" ht="15.75" customHeight="1" x14ac:dyDescent="0.25">
      <c r="A21" s="34">
        <v>10</v>
      </c>
      <c r="B21" s="35">
        <v>95.506</v>
      </c>
      <c r="C21" s="35">
        <v>2.5939999999999999</v>
      </c>
      <c r="D21" s="35">
        <v>0.82</v>
      </c>
      <c r="E21" s="35">
        <v>0.126</v>
      </c>
      <c r="F21" s="35">
        <v>0.121</v>
      </c>
      <c r="G21" s="35">
        <v>0</v>
      </c>
      <c r="H21" s="35">
        <v>2.3E-2</v>
      </c>
      <c r="I21" s="35">
        <v>1.7999999999999999E-2</v>
      </c>
      <c r="J21" s="35">
        <v>1.2999999999999999E-2</v>
      </c>
      <c r="K21" s="35">
        <v>8.9999999999999993E-3</v>
      </c>
      <c r="L21" s="35">
        <v>0.57999999999999996</v>
      </c>
      <c r="M21" s="35">
        <v>0.19</v>
      </c>
      <c r="N21" s="36">
        <v>0.70379999999999998</v>
      </c>
      <c r="O21" s="40">
        <v>8243</v>
      </c>
      <c r="P21" s="41">
        <v>34.51</v>
      </c>
      <c r="Q21" s="39">
        <f t="shared" si="1"/>
        <v>9.5861111111111104</v>
      </c>
      <c r="R21" s="40">
        <v>9139</v>
      </c>
      <c r="S21" s="41">
        <v>38.270000000000003</v>
      </c>
      <c r="T21" s="20">
        <f t="shared" si="2"/>
        <v>10.630555555555556</v>
      </c>
      <c r="U21" s="42">
        <v>11956</v>
      </c>
      <c r="V21" s="41">
        <v>50.07</v>
      </c>
      <c r="W21" s="39">
        <f t="shared" si="3"/>
        <v>13.908333333333333</v>
      </c>
      <c r="X21" s="43">
        <v>-19.399999999999999</v>
      </c>
      <c r="Y21" s="44"/>
      <c r="Z21" s="45"/>
      <c r="AA21" s="45"/>
      <c r="AB21" s="46"/>
      <c r="AC21" s="47" t="str">
        <f t="shared" si="4"/>
        <v/>
      </c>
      <c r="AD21" s="28">
        <f t="shared" si="0"/>
        <v>99.999999999999986</v>
      </c>
      <c r="AE21" s="29" t="str">
        <f t="shared" si="5"/>
        <v>ОК</v>
      </c>
      <c r="AF21" s="30"/>
      <c r="AG21" s="30"/>
      <c r="AH21" s="31"/>
      <c r="AI21" s="33">
        <v>0.58430000000000004</v>
      </c>
      <c r="AJ21" s="33">
        <v>17</v>
      </c>
    </row>
    <row r="22" spans="1:36" ht="15.75" customHeight="1" x14ac:dyDescent="0.25">
      <c r="A22" s="34">
        <v>11</v>
      </c>
      <c r="B22" s="35">
        <v>95.569000000000003</v>
      </c>
      <c r="C22" s="35">
        <v>2.58</v>
      </c>
      <c r="D22" s="35">
        <v>0.81100000000000005</v>
      </c>
      <c r="E22" s="35">
        <v>0.128</v>
      </c>
      <c r="F22" s="35">
        <v>0.12</v>
      </c>
      <c r="G22" s="35">
        <v>2E-3</v>
      </c>
      <c r="H22" s="35">
        <v>2.5000000000000001E-2</v>
      </c>
      <c r="I22" s="35">
        <v>1.7000000000000001E-2</v>
      </c>
      <c r="J22" s="35">
        <v>1.4E-2</v>
      </c>
      <c r="K22" s="35">
        <v>4.0000000000000001E-3</v>
      </c>
      <c r="L22" s="35">
        <v>0.54200000000000004</v>
      </c>
      <c r="M22" s="35">
        <v>0.188</v>
      </c>
      <c r="N22" s="36">
        <v>0.70340000000000003</v>
      </c>
      <c r="O22" s="40">
        <v>8245</v>
      </c>
      <c r="P22" s="41">
        <v>34.520000000000003</v>
      </c>
      <c r="Q22" s="39">
        <f t="shared" si="1"/>
        <v>9.5888888888888903</v>
      </c>
      <c r="R22" s="40">
        <v>9141</v>
      </c>
      <c r="S22" s="41">
        <v>38.28</v>
      </c>
      <c r="T22" s="20">
        <f t="shared" si="2"/>
        <v>10.633333333333333</v>
      </c>
      <c r="U22" s="42">
        <v>11962</v>
      </c>
      <c r="V22" s="41">
        <v>50.09</v>
      </c>
      <c r="W22" s="39">
        <f t="shared" si="3"/>
        <v>13.91388888888889</v>
      </c>
      <c r="X22" s="43">
        <v>-20</v>
      </c>
      <c r="Y22" s="44"/>
      <c r="Z22" s="45"/>
      <c r="AA22" s="45"/>
      <c r="AB22" s="46"/>
      <c r="AC22" s="47" t="str">
        <f t="shared" si="4"/>
        <v/>
      </c>
      <c r="AD22" s="28">
        <f t="shared" si="0"/>
        <v>100.00000000000001</v>
      </c>
      <c r="AE22" s="29" t="str">
        <f t="shared" si="5"/>
        <v>ОК</v>
      </c>
      <c r="AF22" s="30"/>
      <c r="AG22" s="30"/>
      <c r="AH22" s="31"/>
      <c r="AI22" s="33">
        <v>0.58399999999999996</v>
      </c>
      <c r="AJ22" s="33">
        <v>17</v>
      </c>
    </row>
    <row r="23" spans="1:36" ht="15.75" customHeight="1" x14ac:dyDescent="0.25">
      <c r="A23" s="34">
        <v>12</v>
      </c>
      <c r="B23" s="35">
        <v>95.575999999999993</v>
      </c>
      <c r="C23" s="35">
        <v>2.5680000000000001</v>
      </c>
      <c r="D23" s="35">
        <v>0.81</v>
      </c>
      <c r="E23" s="35">
        <v>0.128</v>
      </c>
      <c r="F23" s="35">
        <v>0.11899999999999999</v>
      </c>
      <c r="G23" s="35">
        <v>0</v>
      </c>
      <c r="H23" s="35">
        <v>2.5999999999999999E-2</v>
      </c>
      <c r="I23" s="35">
        <v>1.9E-2</v>
      </c>
      <c r="J23" s="35">
        <v>1.2999999999999999E-2</v>
      </c>
      <c r="K23" s="35">
        <v>7.0000000000000001E-3</v>
      </c>
      <c r="L23" s="35">
        <v>0.54600000000000004</v>
      </c>
      <c r="M23" s="35">
        <v>0.188</v>
      </c>
      <c r="N23" s="36">
        <v>0.70340000000000003</v>
      </c>
      <c r="O23" s="40">
        <v>8244</v>
      </c>
      <c r="P23" s="41">
        <v>34.520000000000003</v>
      </c>
      <c r="Q23" s="39">
        <f t="shared" si="1"/>
        <v>9.5888888888888903</v>
      </c>
      <c r="R23" s="40">
        <v>9141</v>
      </c>
      <c r="S23" s="41">
        <v>38.270000000000003</v>
      </c>
      <c r="T23" s="20">
        <f t="shared" si="2"/>
        <v>10.630555555555556</v>
      </c>
      <c r="U23" s="42">
        <v>11961</v>
      </c>
      <c r="V23" s="41">
        <v>50.08</v>
      </c>
      <c r="W23" s="39">
        <f t="shared" si="3"/>
        <v>13.91111111111111</v>
      </c>
      <c r="X23" s="43">
        <v>-20.3</v>
      </c>
      <c r="Y23" s="44"/>
      <c r="Z23" s="45"/>
      <c r="AA23" s="45"/>
      <c r="AB23" s="46"/>
      <c r="AC23" s="47" t="str">
        <f t="shared" si="4"/>
        <v/>
      </c>
      <c r="AD23" s="28">
        <f t="shared" si="0"/>
        <v>100.00000000000001</v>
      </c>
      <c r="AE23" s="29" t="str">
        <f t="shared" si="5"/>
        <v>ОК</v>
      </c>
      <c r="AF23" s="30"/>
      <c r="AG23" s="30"/>
      <c r="AH23" s="31"/>
      <c r="AI23" s="33">
        <v>0.58399999999999996</v>
      </c>
      <c r="AJ23" s="33">
        <v>17</v>
      </c>
    </row>
    <row r="24" spans="1:36" ht="15.75" customHeight="1" x14ac:dyDescent="0.25">
      <c r="A24" s="34">
        <v>13</v>
      </c>
      <c r="B24" s="35">
        <v>95.852000000000004</v>
      </c>
      <c r="C24" s="35">
        <v>2.391</v>
      </c>
      <c r="D24" s="35">
        <v>0.75800000000000001</v>
      </c>
      <c r="E24" s="35">
        <v>0.122</v>
      </c>
      <c r="F24" s="35">
        <v>0.11700000000000001</v>
      </c>
      <c r="G24" s="35">
        <v>3.0000000000000001E-3</v>
      </c>
      <c r="H24" s="35">
        <v>2.1999999999999999E-2</v>
      </c>
      <c r="I24" s="35">
        <v>1.4999999999999999E-2</v>
      </c>
      <c r="J24" s="35">
        <v>1.2999999999999999E-2</v>
      </c>
      <c r="K24" s="35">
        <v>7.0000000000000001E-3</v>
      </c>
      <c r="L24" s="35">
        <v>0.53300000000000003</v>
      </c>
      <c r="M24" s="35">
        <v>0.16700000000000001</v>
      </c>
      <c r="N24" s="36">
        <v>0.70099999999999996</v>
      </c>
      <c r="O24" s="40">
        <v>8225</v>
      </c>
      <c r="P24" s="41">
        <v>34.43</v>
      </c>
      <c r="Q24" s="39">
        <f t="shared" si="1"/>
        <v>9.5638888888888882</v>
      </c>
      <c r="R24" s="40">
        <v>9119</v>
      </c>
      <c r="S24" s="41">
        <v>38.19</v>
      </c>
      <c r="T24" s="20">
        <f t="shared" si="2"/>
        <v>10.608333333333333</v>
      </c>
      <c r="U24" s="42">
        <v>11954</v>
      </c>
      <c r="V24" s="41">
        <v>50.06</v>
      </c>
      <c r="W24" s="39">
        <f t="shared" si="3"/>
        <v>13.905555555555555</v>
      </c>
      <c r="X24" s="43">
        <v>-20.3</v>
      </c>
      <c r="Y24" s="44"/>
      <c r="Z24" s="45"/>
      <c r="AA24" s="45"/>
      <c r="AB24" s="46"/>
      <c r="AC24" s="47" t="str">
        <f t="shared" si="4"/>
        <v/>
      </c>
      <c r="AD24" s="28">
        <f t="shared" si="0"/>
        <v>100.00000000000003</v>
      </c>
      <c r="AE24" s="29" t="str">
        <f t="shared" si="5"/>
        <v>ОК</v>
      </c>
      <c r="AF24" s="30"/>
      <c r="AG24" s="30"/>
      <c r="AH24" s="31"/>
      <c r="AI24" s="33">
        <v>0.58199999999999996</v>
      </c>
      <c r="AJ24" s="33">
        <v>17</v>
      </c>
    </row>
    <row r="25" spans="1:36" ht="15.75" customHeight="1" x14ac:dyDescent="0.25">
      <c r="A25" s="34">
        <v>14</v>
      </c>
      <c r="B25" s="35">
        <v>95.71</v>
      </c>
      <c r="C25" s="35">
        <v>2.4460000000000002</v>
      </c>
      <c r="D25" s="35">
        <v>0.77100000000000002</v>
      </c>
      <c r="E25" s="35">
        <v>0.11899999999999999</v>
      </c>
      <c r="F25" s="35">
        <v>0.112</v>
      </c>
      <c r="G25" s="35">
        <v>0</v>
      </c>
      <c r="H25" s="35">
        <v>2.1000000000000001E-2</v>
      </c>
      <c r="I25" s="35">
        <v>1.6E-2</v>
      </c>
      <c r="J25" s="35">
        <v>1.4E-2</v>
      </c>
      <c r="K25" s="35">
        <v>6.0000000000000001E-3</v>
      </c>
      <c r="L25" s="35">
        <v>0.60599999999999998</v>
      </c>
      <c r="M25" s="35">
        <v>0.17899999999999999</v>
      </c>
      <c r="N25" s="36">
        <v>0.70199999999999996</v>
      </c>
      <c r="O25" s="40">
        <v>8223</v>
      </c>
      <c r="P25" s="41">
        <v>34.43</v>
      </c>
      <c r="Q25" s="39">
        <f t="shared" si="1"/>
        <v>9.5638888888888882</v>
      </c>
      <c r="R25" s="40">
        <v>9118</v>
      </c>
      <c r="S25" s="41">
        <v>38.18</v>
      </c>
      <c r="T25" s="20">
        <f t="shared" si="2"/>
        <v>10.605555555555556</v>
      </c>
      <c r="U25" s="42">
        <v>11943</v>
      </c>
      <c r="V25" s="41">
        <v>50.01</v>
      </c>
      <c r="W25" s="39">
        <f t="shared" si="3"/>
        <v>13.891666666666666</v>
      </c>
      <c r="X25" s="43">
        <v>-20.399999999999999</v>
      </c>
      <c r="Y25" s="44"/>
      <c r="Z25" s="45"/>
      <c r="AA25" s="45"/>
      <c r="AB25" s="46"/>
      <c r="AC25" s="47" t="str">
        <f t="shared" si="4"/>
        <v/>
      </c>
      <c r="AD25" s="28">
        <f t="shared" si="0"/>
        <v>99.999999999999986</v>
      </c>
      <c r="AE25" s="29" t="str">
        <f t="shared" si="5"/>
        <v>ОК</v>
      </c>
      <c r="AF25" s="30"/>
      <c r="AG25" s="30"/>
      <c r="AH25" s="31"/>
      <c r="AI25" s="33">
        <v>0.58279999999999998</v>
      </c>
      <c r="AJ25" s="33">
        <v>17</v>
      </c>
    </row>
    <row r="26" spans="1:36" ht="15.75" customHeight="1" x14ac:dyDescent="0.25">
      <c r="A26" s="34">
        <v>15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40">
        <v>8223</v>
      </c>
      <c r="P26" s="41">
        <v>34.43</v>
      </c>
      <c r="Q26" s="39">
        <f t="shared" si="1"/>
        <v>9.5638888888888882</v>
      </c>
      <c r="R26" s="40">
        <v>9118</v>
      </c>
      <c r="S26" s="41">
        <v>38.18</v>
      </c>
      <c r="T26" s="20">
        <f t="shared" si="2"/>
        <v>10.605555555555556</v>
      </c>
      <c r="U26" s="42"/>
      <c r="V26" s="41"/>
      <c r="W26" s="39" t="str">
        <f t="shared" si="3"/>
        <v/>
      </c>
      <c r="X26" s="43"/>
      <c r="Y26" s="44"/>
      <c r="Z26" s="45"/>
      <c r="AA26" s="45"/>
      <c r="AB26" s="46"/>
      <c r="AC26" s="47" t="str">
        <f t="shared" si="4"/>
        <v/>
      </c>
      <c r="AD26" s="28">
        <f t="shared" si="0"/>
        <v>0</v>
      </c>
      <c r="AE26" s="29" t="str">
        <f t="shared" si="5"/>
        <v xml:space="preserve"> </v>
      </c>
      <c r="AF26" s="30"/>
      <c r="AG26" s="30"/>
      <c r="AH26" s="31"/>
      <c r="AI26" s="33"/>
      <c r="AJ26" s="33"/>
    </row>
    <row r="27" spans="1:36" ht="15.75" customHeight="1" x14ac:dyDescent="0.25">
      <c r="A27" s="34">
        <v>16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40">
        <v>8223</v>
      </c>
      <c r="P27" s="41">
        <v>34.43</v>
      </c>
      <c r="Q27" s="39">
        <f t="shared" si="1"/>
        <v>9.5638888888888882</v>
      </c>
      <c r="R27" s="40">
        <v>9118</v>
      </c>
      <c r="S27" s="41">
        <v>38.18</v>
      </c>
      <c r="T27" s="20">
        <f t="shared" si="2"/>
        <v>10.605555555555556</v>
      </c>
      <c r="U27" s="42"/>
      <c r="V27" s="41"/>
      <c r="W27" s="39" t="str">
        <f t="shared" si="3"/>
        <v/>
      </c>
      <c r="X27" s="43"/>
      <c r="Y27" s="44"/>
      <c r="Z27" s="45"/>
      <c r="AA27" s="45"/>
      <c r="AB27" s="46"/>
      <c r="AC27" s="47" t="str">
        <f t="shared" si="4"/>
        <v/>
      </c>
      <c r="AD27" s="28">
        <f t="shared" si="0"/>
        <v>0</v>
      </c>
      <c r="AE27" s="29" t="str">
        <f t="shared" si="5"/>
        <v xml:space="preserve"> </v>
      </c>
      <c r="AF27" s="30"/>
      <c r="AG27" s="30"/>
      <c r="AH27" s="31"/>
      <c r="AI27" s="33"/>
      <c r="AJ27" s="33"/>
    </row>
    <row r="28" spans="1:36" ht="15.75" customHeight="1" x14ac:dyDescent="0.25">
      <c r="A28" s="34">
        <v>17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40">
        <v>8223</v>
      </c>
      <c r="P28" s="41">
        <v>34.43</v>
      </c>
      <c r="Q28" s="39">
        <f t="shared" si="1"/>
        <v>9.5638888888888882</v>
      </c>
      <c r="R28" s="40">
        <v>9118</v>
      </c>
      <c r="S28" s="41">
        <v>38.18</v>
      </c>
      <c r="T28" s="20">
        <f t="shared" si="2"/>
        <v>10.605555555555556</v>
      </c>
      <c r="U28" s="42"/>
      <c r="V28" s="41"/>
      <c r="W28" s="39" t="str">
        <f t="shared" si="3"/>
        <v/>
      </c>
      <c r="X28" s="43"/>
      <c r="Y28" s="44"/>
      <c r="Z28" s="45"/>
      <c r="AA28" s="45"/>
      <c r="AB28" s="46"/>
      <c r="AC28" s="47" t="str">
        <f t="shared" si="4"/>
        <v/>
      </c>
      <c r="AD28" s="28">
        <f t="shared" si="0"/>
        <v>0</v>
      </c>
      <c r="AE28" s="29" t="str">
        <f t="shared" si="5"/>
        <v xml:space="preserve"> </v>
      </c>
      <c r="AF28" s="30"/>
      <c r="AG28" s="30"/>
      <c r="AH28" s="31"/>
      <c r="AI28" s="33"/>
      <c r="AJ28" s="33"/>
    </row>
    <row r="29" spans="1:36" ht="15.75" customHeight="1" x14ac:dyDescent="0.25">
      <c r="A29" s="34">
        <v>18</v>
      </c>
      <c r="B29" s="35">
        <v>95.644000000000005</v>
      </c>
      <c r="C29" s="35">
        <v>2.4662000000000002</v>
      </c>
      <c r="D29" s="35">
        <v>0.77329999999999999</v>
      </c>
      <c r="E29" s="35">
        <v>0.1183</v>
      </c>
      <c r="F29" s="35">
        <v>0.1134</v>
      </c>
      <c r="G29" s="35">
        <v>1.5E-3</v>
      </c>
      <c r="H29" s="35">
        <v>2.1000000000000001E-2</v>
      </c>
      <c r="I29" s="35">
        <v>1.49E-2</v>
      </c>
      <c r="J29" s="35">
        <v>1.09E-2</v>
      </c>
      <c r="K29" s="35">
        <v>5.7000000000000002E-3</v>
      </c>
      <c r="L29" s="35">
        <v>0.6462</v>
      </c>
      <c r="M29" s="35">
        <v>0.18459999999999999</v>
      </c>
      <c r="N29" s="36">
        <v>0.70240000000000002</v>
      </c>
      <c r="O29" s="40">
        <v>8223</v>
      </c>
      <c r="P29" s="41">
        <v>34.43</v>
      </c>
      <c r="Q29" s="39">
        <f t="shared" si="1"/>
        <v>9.5638888888888882</v>
      </c>
      <c r="R29" s="40">
        <v>9117</v>
      </c>
      <c r="S29" s="41">
        <v>38.17</v>
      </c>
      <c r="T29" s="20">
        <f t="shared" si="2"/>
        <v>10.602777777777778</v>
      </c>
      <c r="U29" s="42">
        <v>11940</v>
      </c>
      <c r="V29" s="41">
        <v>49.99</v>
      </c>
      <c r="W29" s="39">
        <f t="shared" si="3"/>
        <v>13.886111111111111</v>
      </c>
      <c r="X29" s="43">
        <v>-20.7</v>
      </c>
      <c r="Y29" s="44"/>
      <c r="Z29" s="45"/>
      <c r="AA29" s="45"/>
      <c r="AB29" s="46"/>
      <c r="AC29" s="47" t="str">
        <f t="shared" si="4"/>
        <v/>
      </c>
      <c r="AD29" s="28">
        <f t="shared" si="0"/>
        <v>100.00000000000001</v>
      </c>
      <c r="AE29" s="29" t="str">
        <f t="shared" si="5"/>
        <v>ОК</v>
      </c>
      <c r="AF29" s="30"/>
      <c r="AG29" s="30"/>
      <c r="AH29" s="31"/>
      <c r="AI29" s="33">
        <v>0.58320000000000005</v>
      </c>
      <c r="AJ29" s="33">
        <v>18</v>
      </c>
    </row>
    <row r="30" spans="1:36" ht="15.75" customHeight="1" x14ac:dyDescent="0.25">
      <c r="A30" s="34">
        <v>19</v>
      </c>
      <c r="B30" s="35">
        <v>95.858699999999999</v>
      </c>
      <c r="C30" s="35">
        <v>2.3138999999999998</v>
      </c>
      <c r="D30" s="35">
        <v>0.72119999999999995</v>
      </c>
      <c r="E30" s="35">
        <v>0.11210000000000001</v>
      </c>
      <c r="F30" s="35">
        <v>0.1082</v>
      </c>
      <c r="G30" s="35">
        <v>1.2999999999999999E-3</v>
      </c>
      <c r="H30" s="35">
        <v>2.06E-2</v>
      </c>
      <c r="I30" s="35">
        <v>1.4500000000000001E-2</v>
      </c>
      <c r="J30" s="35">
        <v>1.15E-2</v>
      </c>
      <c r="K30" s="35">
        <v>5.7999999999999996E-3</v>
      </c>
      <c r="L30" s="35">
        <v>0.66220000000000001</v>
      </c>
      <c r="M30" s="35">
        <v>0.17</v>
      </c>
      <c r="N30" s="36">
        <v>0.7006</v>
      </c>
      <c r="O30" s="40">
        <v>8204</v>
      </c>
      <c r="P30" s="41">
        <v>34.35</v>
      </c>
      <c r="Q30" s="39">
        <f t="shared" si="1"/>
        <v>9.5416666666666661</v>
      </c>
      <c r="R30" s="40">
        <v>9098</v>
      </c>
      <c r="S30" s="41">
        <v>38.090000000000003</v>
      </c>
      <c r="T30" s="20">
        <f t="shared" si="2"/>
        <v>10.580555555555556</v>
      </c>
      <c r="U30" s="42">
        <v>11928</v>
      </c>
      <c r="V30" s="41">
        <v>49.94</v>
      </c>
      <c r="W30" s="39">
        <f t="shared" si="3"/>
        <v>13.872222222222222</v>
      </c>
      <c r="X30" s="43">
        <v>-20.5</v>
      </c>
      <c r="Y30" s="44"/>
      <c r="Z30" s="45"/>
      <c r="AA30" s="45"/>
      <c r="AB30" s="46"/>
      <c r="AC30" s="47" t="str">
        <f t="shared" si="4"/>
        <v/>
      </c>
      <c r="AD30" s="28">
        <f t="shared" si="0"/>
        <v>99.999999999999986</v>
      </c>
      <c r="AE30" s="29" t="str">
        <f t="shared" si="5"/>
        <v>ОК</v>
      </c>
      <c r="AF30" s="30"/>
      <c r="AG30" s="30"/>
      <c r="AH30" s="31"/>
      <c r="AI30" s="33">
        <v>0.58169999999999999</v>
      </c>
      <c r="AJ30" s="33">
        <v>18</v>
      </c>
    </row>
    <row r="31" spans="1:36" ht="15.75" customHeight="1" x14ac:dyDescent="0.25">
      <c r="A31" s="34">
        <v>20</v>
      </c>
      <c r="B31" s="35">
        <v>95.705100000000002</v>
      </c>
      <c r="C31" s="35">
        <v>2.4226000000000001</v>
      </c>
      <c r="D31" s="35">
        <v>0.75839999999999996</v>
      </c>
      <c r="E31" s="35">
        <v>0.11899999999999999</v>
      </c>
      <c r="F31" s="35">
        <v>0.1144</v>
      </c>
      <c r="G31" s="35">
        <v>1.5E-3</v>
      </c>
      <c r="H31" s="35">
        <v>2.1600000000000001E-2</v>
      </c>
      <c r="I31" s="35">
        <v>1.4999999999999999E-2</v>
      </c>
      <c r="J31" s="35">
        <v>1.1299999999999999E-2</v>
      </c>
      <c r="K31" s="35">
        <v>6.1000000000000004E-3</v>
      </c>
      <c r="L31" s="35">
        <v>0.6452</v>
      </c>
      <c r="M31" s="35">
        <v>0.17979999999999999</v>
      </c>
      <c r="N31" s="36">
        <v>0.70199999999999996</v>
      </c>
      <c r="O31" s="40">
        <v>8221</v>
      </c>
      <c r="P31" s="41">
        <v>34.42</v>
      </c>
      <c r="Q31" s="39">
        <f t="shared" si="1"/>
        <v>9.5611111111111118</v>
      </c>
      <c r="R31" s="40">
        <v>9114</v>
      </c>
      <c r="S31" s="41">
        <v>38.159999999999997</v>
      </c>
      <c r="T31" s="20">
        <f t="shared" si="2"/>
        <v>10.6</v>
      </c>
      <c r="U31" s="42">
        <v>11938</v>
      </c>
      <c r="V31" s="41">
        <v>49.98</v>
      </c>
      <c r="W31" s="39">
        <f t="shared" si="3"/>
        <v>13.883333333333333</v>
      </c>
      <c r="X31" s="43">
        <v>-20.5</v>
      </c>
      <c r="Y31" s="44"/>
      <c r="Z31" s="45"/>
      <c r="AA31" s="45"/>
      <c r="AB31" s="46"/>
      <c r="AC31" s="47" t="str">
        <f t="shared" si="4"/>
        <v/>
      </c>
      <c r="AD31" s="28">
        <f t="shared" si="0"/>
        <v>100.00000000000001</v>
      </c>
      <c r="AE31" s="29" t="str">
        <f t="shared" si="5"/>
        <v>ОК</v>
      </c>
      <c r="AF31" s="30"/>
      <c r="AG31" s="30"/>
      <c r="AH31" s="31"/>
      <c r="AI31" s="33">
        <v>0.58279999999999998</v>
      </c>
      <c r="AJ31" s="33">
        <v>18</v>
      </c>
    </row>
    <row r="32" spans="1:36" ht="15.75" customHeight="1" x14ac:dyDescent="0.25">
      <c r="A32" s="34">
        <v>21</v>
      </c>
      <c r="B32" s="35">
        <v>95.689099999999996</v>
      </c>
      <c r="C32" s="35">
        <v>2.4222000000000001</v>
      </c>
      <c r="D32" s="35">
        <v>0.75760000000000005</v>
      </c>
      <c r="E32" s="35">
        <v>0.11890000000000001</v>
      </c>
      <c r="F32" s="35">
        <v>0.11459999999999999</v>
      </c>
      <c r="G32" s="35">
        <v>1.5E-3</v>
      </c>
      <c r="H32" s="35">
        <v>2.1700000000000001E-2</v>
      </c>
      <c r="I32" s="35">
        <v>1.5299999999999999E-2</v>
      </c>
      <c r="J32" s="35">
        <v>1.1299999999999999E-2</v>
      </c>
      <c r="K32" s="35">
        <v>6.3E-3</v>
      </c>
      <c r="L32" s="35">
        <v>0.65780000000000005</v>
      </c>
      <c r="M32" s="35">
        <v>0.1837</v>
      </c>
      <c r="N32" s="36">
        <v>0.70209999999999995</v>
      </c>
      <c r="O32" s="40">
        <v>8219</v>
      </c>
      <c r="P32" s="41">
        <v>34.409999999999997</v>
      </c>
      <c r="Q32" s="39">
        <f t="shared" si="1"/>
        <v>9.5583333333333318</v>
      </c>
      <c r="R32" s="40">
        <v>9112</v>
      </c>
      <c r="S32" s="41">
        <v>38.15</v>
      </c>
      <c r="T32" s="20">
        <f t="shared" si="2"/>
        <v>10.597222222222221</v>
      </c>
      <c r="U32" s="42">
        <v>11935</v>
      </c>
      <c r="V32" s="41">
        <v>49.97</v>
      </c>
      <c r="W32" s="39">
        <f t="shared" si="3"/>
        <v>13.880555555555555</v>
      </c>
      <c r="X32" s="43">
        <v>-20</v>
      </c>
      <c r="Y32" s="44"/>
      <c r="Z32" s="45"/>
      <c r="AA32" s="45"/>
      <c r="AB32" s="46"/>
      <c r="AC32" s="47" t="str">
        <f t="shared" si="4"/>
        <v/>
      </c>
      <c r="AD32" s="28">
        <f t="shared" si="0"/>
        <v>99.999999999999972</v>
      </c>
      <c r="AE32" s="29" t="str">
        <f t="shared" si="5"/>
        <v>ОК</v>
      </c>
      <c r="AF32" s="30"/>
      <c r="AG32" s="30"/>
      <c r="AH32" s="31"/>
      <c r="AI32" s="33">
        <v>0.58289999999999997</v>
      </c>
      <c r="AJ32" s="33">
        <v>18</v>
      </c>
    </row>
    <row r="33" spans="1:36" ht="15.75" customHeight="1" x14ac:dyDescent="0.25">
      <c r="A33" s="34">
        <v>22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40">
        <v>8219</v>
      </c>
      <c r="P33" s="41">
        <v>34.409999999999997</v>
      </c>
      <c r="Q33" s="39">
        <f t="shared" si="1"/>
        <v>9.5583333333333318</v>
      </c>
      <c r="R33" s="40">
        <v>9112</v>
      </c>
      <c r="S33" s="41">
        <v>38.15</v>
      </c>
      <c r="T33" s="20">
        <f t="shared" si="2"/>
        <v>10.597222222222221</v>
      </c>
      <c r="U33" s="42"/>
      <c r="V33" s="41"/>
      <c r="W33" s="39" t="str">
        <f t="shared" si="3"/>
        <v/>
      </c>
      <c r="X33" s="43"/>
      <c r="Y33" s="44"/>
      <c r="Z33" s="45"/>
      <c r="AA33" s="45"/>
      <c r="AB33" s="46"/>
      <c r="AC33" s="47" t="str">
        <f t="shared" si="4"/>
        <v/>
      </c>
      <c r="AD33" s="28">
        <f t="shared" si="0"/>
        <v>0</v>
      </c>
      <c r="AE33" s="29" t="str">
        <f t="shared" si="5"/>
        <v xml:space="preserve"> </v>
      </c>
      <c r="AF33" s="30"/>
      <c r="AG33" s="30"/>
      <c r="AH33" s="31"/>
      <c r="AI33" s="33"/>
      <c r="AJ33" s="33"/>
    </row>
    <row r="34" spans="1:36" ht="15.75" customHeight="1" x14ac:dyDescent="0.25">
      <c r="A34" s="34">
        <v>23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40">
        <v>8219</v>
      </c>
      <c r="P34" s="41">
        <v>34.409999999999997</v>
      </c>
      <c r="Q34" s="39">
        <f t="shared" si="1"/>
        <v>9.5583333333333318</v>
      </c>
      <c r="R34" s="40">
        <v>9112</v>
      </c>
      <c r="S34" s="41">
        <v>38.15</v>
      </c>
      <c r="T34" s="20">
        <f t="shared" si="2"/>
        <v>10.597222222222221</v>
      </c>
      <c r="U34" s="42"/>
      <c r="V34" s="41"/>
      <c r="W34" s="39" t="str">
        <f t="shared" si="3"/>
        <v/>
      </c>
      <c r="X34" s="43"/>
      <c r="Y34" s="44"/>
      <c r="Z34" s="45"/>
      <c r="AA34" s="45"/>
      <c r="AB34" s="46"/>
      <c r="AC34" s="47" t="str">
        <f t="shared" si="4"/>
        <v/>
      </c>
      <c r="AD34" s="28">
        <f t="shared" si="0"/>
        <v>0</v>
      </c>
      <c r="AE34" s="29" t="str">
        <f t="shared" si="5"/>
        <v xml:space="preserve"> </v>
      </c>
      <c r="AF34" s="30"/>
      <c r="AG34" s="30"/>
      <c r="AH34" s="31"/>
      <c r="AI34" s="33"/>
      <c r="AJ34" s="33"/>
    </row>
    <row r="35" spans="1:36" ht="15.75" customHeight="1" x14ac:dyDescent="0.25">
      <c r="A35" s="34">
        <v>24</v>
      </c>
      <c r="B35" s="35">
        <v>95.673100000000005</v>
      </c>
      <c r="C35" s="35">
        <v>2.4161000000000001</v>
      </c>
      <c r="D35" s="35">
        <v>0.75609999999999999</v>
      </c>
      <c r="E35" s="35">
        <v>0.12</v>
      </c>
      <c r="F35" s="35">
        <v>0.1158</v>
      </c>
      <c r="G35" s="35">
        <v>1.5E-3</v>
      </c>
      <c r="H35" s="35">
        <v>2.1899999999999999E-2</v>
      </c>
      <c r="I35" s="35">
        <v>1.5599999999999999E-2</v>
      </c>
      <c r="J35" s="35">
        <v>1.2800000000000001E-2</v>
      </c>
      <c r="K35" s="35">
        <v>8.0000000000000002E-3</v>
      </c>
      <c r="L35" s="35">
        <v>0.67689999999999995</v>
      </c>
      <c r="M35" s="35">
        <v>0.1822</v>
      </c>
      <c r="N35" s="36">
        <v>0.70220000000000005</v>
      </c>
      <c r="O35" s="40">
        <v>8219</v>
      </c>
      <c r="P35" s="41">
        <v>34.409999999999997</v>
      </c>
      <c r="Q35" s="39">
        <f t="shared" si="1"/>
        <v>9.5583333333333318</v>
      </c>
      <c r="R35" s="40">
        <v>9112</v>
      </c>
      <c r="S35" s="41">
        <v>38.15</v>
      </c>
      <c r="T35" s="20">
        <f t="shared" si="2"/>
        <v>10.597222222222221</v>
      </c>
      <c r="U35" s="42">
        <v>11933</v>
      </c>
      <c r="V35" s="41">
        <v>49.96</v>
      </c>
      <c r="W35" s="39">
        <f t="shared" si="3"/>
        <v>13.877777777777778</v>
      </c>
      <c r="X35" s="43">
        <v>-20.2</v>
      </c>
      <c r="Y35" s="44"/>
      <c r="Z35" s="45"/>
      <c r="AA35" s="45"/>
      <c r="AB35" s="46"/>
      <c r="AC35" s="47" t="str">
        <f t="shared" si="4"/>
        <v/>
      </c>
      <c r="AD35" s="28">
        <f t="shared" si="0"/>
        <v>100</v>
      </c>
      <c r="AE35" s="29" t="str">
        <f t="shared" si="5"/>
        <v>ОК</v>
      </c>
      <c r="AF35" s="30"/>
      <c r="AG35" s="30"/>
      <c r="AH35" s="31"/>
      <c r="AI35" s="33">
        <v>0.58299999999999996</v>
      </c>
      <c r="AJ35" s="33">
        <v>18</v>
      </c>
    </row>
    <row r="36" spans="1:36" ht="15.75" customHeight="1" x14ac:dyDescent="0.25">
      <c r="A36" s="34">
        <v>25</v>
      </c>
      <c r="B36" s="35">
        <v>95.735100000000003</v>
      </c>
      <c r="C36" s="35">
        <v>2.3801999999999999</v>
      </c>
      <c r="D36" s="35">
        <v>0.74309999999999998</v>
      </c>
      <c r="E36" s="35">
        <v>0.1179</v>
      </c>
      <c r="F36" s="35">
        <v>0.1143</v>
      </c>
      <c r="G36" s="35">
        <v>1.5E-3</v>
      </c>
      <c r="H36" s="35">
        <v>2.1899999999999999E-2</v>
      </c>
      <c r="I36" s="35">
        <v>1.5900000000000001E-2</v>
      </c>
      <c r="J36" s="35">
        <v>1.2500000000000001E-2</v>
      </c>
      <c r="K36" s="35">
        <v>6.7999999999999996E-3</v>
      </c>
      <c r="L36" s="35">
        <v>0.67190000000000005</v>
      </c>
      <c r="M36" s="35">
        <v>0.1789</v>
      </c>
      <c r="N36" s="36">
        <v>0.70169999999999999</v>
      </c>
      <c r="O36" s="40">
        <v>8214</v>
      </c>
      <c r="P36" s="41">
        <v>34.39</v>
      </c>
      <c r="Q36" s="39">
        <f t="shared" si="1"/>
        <v>9.5527777777777771</v>
      </c>
      <c r="R36" s="40">
        <v>9107</v>
      </c>
      <c r="S36" s="41">
        <v>38.130000000000003</v>
      </c>
      <c r="T36" s="20">
        <f t="shared" si="2"/>
        <v>10.591666666666667</v>
      </c>
      <c r="U36" s="42">
        <v>11933</v>
      </c>
      <c r="V36" s="41">
        <v>49.96</v>
      </c>
      <c r="W36" s="39">
        <f t="shared" si="3"/>
        <v>13.877777777777778</v>
      </c>
      <c r="X36" s="43">
        <v>-20.7</v>
      </c>
      <c r="Y36" s="44"/>
      <c r="Z36" s="45" t="s">
        <v>72</v>
      </c>
      <c r="AA36" s="45" t="s">
        <v>72</v>
      </c>
      <c r="AB36" s="45" t="s">
        <v>72</v>
      </c>
      <c r="AC36" s="47" t="str">
        <f t="shared" si="4"/>
        <v/>
      </c>
      <c r="AD36" s="28">
        <f t="shared" si="0"/>
        <v>100</v>
      </c>
      <c r="AE36" s="29" t="str">
        <f>IF(AD36=100,"ОК"," ")</f>
        <v>ОК</v>
      </c>
      <c r="AF36" s="30"/>
      <c r="AG36" s="30"/>
      <c r="AH36" s="31"/>
      <c r="AI36" s="33">
        <v>0.58260000000000001</v>
      </c>
      <c r="AJ36" s="33">
        <v>18</v>
      </c>
    </row>
    <row r="37" spans="1:36" ht="15.75" customHeight="1" x14ac:dyDescent="0.25">
      <c r="A37" s="34">
        <v>26</v>
      </c>
      <c r="B37" s="35">
        <v>95.797600000000003</v>
      </c>
      <c r="C37" s="35">
        <v>2.3447</v>
      </c>
      <c r="D37" s="35">
        <v>0.7248</v>
      </c>
      <c r="E37" s="35">
        <v>0.1143</v>
      </c>
      <c r="F37" s="35">
        <v>0.1104</v>
      </c>
      <c r="G37" s="35">
        <v>1.4E-3</v>
      </c>
      <c r="H37" s="35">
        <v>2.1100000000000001E-2</v>
      </c>
      <c r="I37" s="35">
        <v>1.49E-2</v>
      </c>
      <c r="J37" s="35">
        <v>1.18E-2</v>
      </c>
      <c r="K37" s="35">
        <v>6.4999999999999997E-3</v>
      </c>
      <c r="L37" s="35">
        <v>0.6794</v>
      </c>
      <c r="M37" s="35">
        <v>0.1731</v>
      </c>
      <c r="N37" s="36">
        <v>0.70109999999999995</v>
      </c>
      <c r="O37" s="40">
        <v>8207</v>
      </c>
      <c r="P37" s="41">
        <v>34.36</v>
      </c>
      <c r="Q37" s="39">
        <f t="shared" si="1"/>
        <v>9.5444444444444443</v>
      </c>
      <c r="R37" s="40">
        <v>9100</v>
      </c>
      <c r="S37" s="41">
        <v>38.1</v>
      </c>
      <c r="T37" s="20">
        <f t="shared" si="2"/>
        <v>10.583333333333334</v>
      </c>
      <c r="U37" s="42">
        <v>11928</v>
      </c>
      <c r="V37" s="41">
        <v>49.94</v>
      </c>
      <c r="W37" s="39">
        <f t="shared" si="3"/>
        <v>13.872222222222222</v>
      </c>
      <c r="X37" s="43">
        <v>-19.8</v>
      </c>
      <c r="Y37" s="44"/>
      <c r="Z37" s="45"/>
      <c r="AA37" s="45"/>
      <c r="AB37" s="46"/>
      <c r="AC37" s="47" t="str">
        <f t="shared" si="4"/>
        <v/>
      </c>
      <c r="AD37" s="28">
        <f t="shared" si="0"/>
        <v>100.00000000000001</v>
      </c>
      <c r="AE37" s="29" t="str">
        <f t="shared" si="5"/>
        <v>ОК</v>
      </c>
      <c r="AF37" s="30"/>
      <c r="AG37" s="30"/>
      <c r="AH37" s="31"/>
      <c r="AI37" s="33">
        <v>0.58209999999999995</v>
      </c>
      <c r="AJ37" s="33">
        <v>18</v>
      </c>
    </row>
    <row r="38" spans="1:36" ht="15.75" customHeight="1" x14ac:dyDescent="0.25">
      <c r="A38" s="34">
        <v>27</v>
      </c>
      <c r="B38" s="35">
        <v>95.712299999999999</v>
      </c>
      <c r="C38" s="35">
        <v>2.3942000000000001</v>
      </c>
      <c r="D38" s="35">
        <v>0.74919999999999998</v>
      </c>
      <c r="E38" s="35">
        <v>0.1191</v>
      </c>
      <c r="F38" s="35">
        <v>0.11559999999999999</v>
      </c>
      <c r="G38" s="35">
        <v>1.5E-3</v>
      </c>
      <c r="H38" s="35">
        <v>2.2200000000000001E-2</v>
      </c>
      <c r="I38" s="35">
        <v>1.5900000000000001E-2</v>
      </c>
      <c r="J38" s="35">
        <v>1.3100000000000001E-2</v>
      </c>
      <c r="K38" s="35">
        <v>7.3000000000000001E-3</v>
      </c>
      <c r="L38" s="35">
        <v>0.6694</v>
      </c>
      <c r="M38" s="35">
        <v>0.1802</v>
      </c>
      <c r="N38" s="36">
        <v>0.70199999999999996</v>
      </c>
      <c r="O38" s="40">
        <v>8216</v>
      </c>
      <c r="P38" s="41">
        <v>34.4</v>
      </c>
      <c r="Q38" s="39">
        <f t="shared" si="1"/>
        <v>9.5555555555555554</v>
      </c>
      <c r="R38" s="40">
        <v>9110</v>
      </c>
      <c r="S38" s="41">
        <v>38.14</v>
      </c>
      <c r="T38" s="20">
        <f t="shared" si="2"/>
        <v>10.594444444444445</v>
      </c>
      <c r="U38" s="42">
        <v>11933</v>
      </c>
      <c r="V38" s="41">
        <v>49.96</v>
      </c>
      <c r="W38" s="39">
        <f t="shared" si="3"/>
        <v>13.877777777777778</v>
      </c>
      <c r="X38" s="43">
        <v>-19.7</v>
      </c>
      <c r="Y38" s="44"/>
      <c r="Z38" s="45"/>
      <c r="AA38" s="45"/>
      <c r="AB38" s="46"/>
      <c r="AC38" s="47" t="str">
        <f t="shared" si="4"/>
        <v/>
      </c>
      <c r="AD38" s="28">
        <f t="shared" si="0"/>
        <v>99.999999999999986</v>
      </c>
      <c r="AE38" s="29" t="str">
        <f t="shared" si="5"/>
        <v>ОК</v>
      </c>
      <c r="AF38" s="30"/>
      <c r="AG38" s="30"/>
      <c r="AH38" s="31"/>
      <c r="AI38" s="33">
        <v>0.58279999999999998</v>
      </c>
      <c r="AJ38" s="33">
        <v>18</v>
      </c>
    </row>
    <row r="39" spans="1:36" ht="15.75" customHeight="1" x14ac:dyDescent="0.25">
      <c r="A39" s="34">
        <v>28</v>
      </c>
      <c r="B39" s="35">
        <v>95.632499999999993</v>
      </c>
      <c r="C39" s="35">
        <v>2.4535999999999998</v>
      </c>
      <c r="D39" s="35">
        <v>0.76839999999999997</v>
      </c>
      <c r="E39" s="35">
        <v>0.12230000000000001</v>
      </c>
      <c r="F39" s="35">
        <v>0.1183</v>
      </c>
      <c r="G39" s="35">
        <v>1.5E-3</v>
      </c>
      <c r="H39" s="35">
        <v>2.2499999999999999E-2</v>
      </c>
      <c r="I39" s="35">
        <v>1.5900000000000001E-2</v>
      </c>
      <c r="J39" s="35">
        <v>1.2500000000000001E-2</v>
      </c>
      <c r="K39" s="35">
        <v>6.4000000000000003E-3</v>
      </c>
      <c r="L39" s="35">
        <v>0.66010000000000002</v>
      </c>
      <c r="M39" s="35">
        <v>0.186</v>
      </c>
      <c r="N39" s="36">
        <v>0.70269999999999999</v>
      </c>
      <c r="O39" s="40">
        <v>8223</v>
      </c>
      <c r="P39" s="41">
        <v>34.43</v>
      </c>
      <c r="Q39" s="39">
        <f t="shared" si="1"/>
        <v>9.5638888888888882</v>
      </c>
      <c r="R39" s="40">
        <v>9117</v>
      </c>
      <c r="S39" s="41">
        <v>38.17</v>
      </c>
      <c r="T39" s="20">
        <f t="shared" si="2"/>
        <v>10.602777777777778</v>
      </c>
      <c r="U39" s="42">
        <v>11938</v>
      </c>
      <c r="V39" s="41">
        <v>49.98</v>
      </c>
      <c r="W39" s="39">
        <f t="shared" si="3"/>
        <v>13.883333333333333</v>
      </c>
      <c r="X39" s="43">
        <v>-19.100000000000001</v>
      </c>
      <c r="Y39" s="44"/>
      <c r="Z39" s="45"/>
      <c r="AA39" s="45"/>
      <c r="AB39" s="46"/>
      <c r="AC39" s="47" t="str">
        <f t="shared" si="4"/>
        <v/>
      </c>
      <c r="AD39" s="28">
        <f t="shared" si="0"/>
        <v>99.999999999999986</v>
      </c>
      <c r="AE39" s="29" t="str">
        <f t="shared" si="5"/>
        <v>ОК</v>
      </c>
      <c r="AF39" s="30"/>
      <c r="AG39" s="30"/>
      <c r="AH39" s="31"/>
      <c r="AI39" s="33">
        <v>0.58340000000000003</v>
      </c>
      <c r="AJ39" s="33">
        <v>18</v>
      </c>
    </row>
    <row r="40" spans="1:36" ht="15.75" customHeight="1" x14ac:dyDescent="0.25">
      <c r="A40" s="34">
        <v>29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40">
        <v>8223</v>
      </c>
      <c r="P40" s="41">
        <v>34.43</v>
      </c>
      <c r="Q40" s="39">
        <f t="shared" si="1"/>
        <v>9.5638888888888882</v>
      </c>
      <c r="R40" s="40">
        <v>9117</v>
      </c>
      <c r="S40" s="41">
        <v>38.17</v>
      </c>
      <c r="T40" s="20">
        <f t="shared" si="2"/>
        <v>10.602777777777778</v>
      </c>
      <c r="U40" s="42"/>
      <c r="V40" s="41"/>
      <c r="W40" s="39" t="str">
        <f t="shared" si="3"/>
        <v/>
      </c>
      <c r="X40" s="43"/>
      <c r="Y40" s="44"/>
      <c r="Z40" s="45"/>
      <c r="AA40" s="45"/>
      <c r="AB40" s="46"/>
      <c r="AC40" s="47" t="str">
        <f t="shared" si="4"/>
        <v/>
      </c>
      <c r="AD40" s="28">
        <f t="shared" si="0"/>
        <v>0</v>
      </c>
      <c r="AE40" s="29" t="str">
        <f t="shared" si="5"/>
        <v xml:space="preserve"> </v>
      </c>
      <c r="AF40" s="30"/>
      <c r="AG40" s="30"/>
      <c r="AH40" s="31"/>
      <c r="AI40" s="33"/>
      <c r="AJ40" s="33"/>
    </row>
    <row r="41" spans="1:36" ht="15.75" customHeight="1" x14ac:dyDescent="0.25">
      <c r="A41" s="34">
        <v>30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40">
        <v>8223</v>
      </c>
      <c r="P41" s="41">
        <v>34.43</v>
      </c>
      <c r="Q41" s="39">
        <f t="shared" si="1"/>
        <v>9.5638888888888882</v>
      </c>
      <c r="R41" s="40">
        <v>9117</v>
      </c>
      <c r="S41" s="41">
        <v>38.17</v>
      </c>
      <c r="T41" s="20">
        <f t="shared" si="2"/>
        <v>10.602777777777778</v>
      </c>
      <c r="U41" s="42"/>
      <c r="V41" s="41"/>
      <c r="W41" s="39" t="str">
        <f t="shared" si="3"/>
        <v/>
      </c>
      <c r="X41" s="43"/>
      <c r="Y41" s="44"/>
      <c r="Z41" s="45"/>
      <c r="AA41" s="45"/>
      <c r="AB41" s="46"/>
      <c r="AC41" s="47" t="str">
        <f t="shared" si="4"/>
        <v/>
      </c>
      <c r="AD41" s="28">
        <f t="shared" si="0"/>
        <v>0</v>
      </c>
      <c r="AE41" s="29" t="str">
        <f t="shared" si="5"/>
        <v xml:space="preserve"> </v>
      </c>
      <c r="AF41" s="30"/>
      <c r="AG41" s="30"/>
      <c r="AH41" s="31"/>
      <c r="AI41" s="33"/>
      <c r="AJ41" s="33"/>
    </row>
    <row r="42" spans="1:36" ht="15.75" customHeight="1" x14ac:dyDescent="0.2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40"/>
      <c r="P42" s="41"/>
      <c r="Q42" s="39" t="str">
        <f t="shared" si="1"/>
        <v/>
      </c>
      <c r="R42" s="40"/>
      <c r="S42" s="41"/>
      <c r="T42" s="20" t="str">
        <f t="shared" si="2"/>
        <v/>
      </c>
      <c r="U42" s="42"/>
      <c r="V42" s="41"/>
      <c r="W42" s="39" t="str">
        <f t="shared" si="3"/>
        <v/>
      </c>
      <c r="X42" s="43"/>
      <c r="Y42" s="44"/>
      <c r="Z42" s="45"/>
      <c r="AA42" s="45"/>
      <c r="AB42" s="46"/>
      <c r="AC42" s="47" t="str">
        <f t="shared" si="4"/>
        <v/>
      </c>
      <c r="AD42" s="28">
        <f t="shared" si="0"/>
        <v>0</v>
      </c>
      <c r="AE42" s="29" t="str">
        <f t="shared" si="5"/>
        <v xml:space="preserve"> </v>
      </c>
      <c r="AF42" s="30"/>
      <c r="AG42" s="30"/>
      <c r="AH42" s="31"/>
      <c r="AI42" s="33"/>
      <c r="AJ42" s="33"/>
    </row>
    <row r="43" spans="1:36" ht="15.75" customHeight="1" x14ac:dyDescent="0.25">
      <c r="A43" s="34"/>
      <c r="B43" s="48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49"/>
      <c r="N43" s="36"/>
      <c r="O43" s="40"/>
      <c r="P43" s="41"/>
      <c r="Q43" s="39" t="str">
        <f t="shared" si="1"/>
        <v/>
      </c>
      <c r="R43" s="40"/>
      <c r="S43" s="41"/>
      <c r="T43" s="20" t="str">
        <f t="shared" si="2"/>
        <v/>
      </c>
      <c r="U43" s="42"/>
      <c r="V43" s="41"/>
      <c r="W43" s="39" t="str">
        <f t="shared" si="3"/>
        <v/>
      </c>
      <c r="X43" s="43"/>
      <c r="Y43" s="44"/>
      <c r="Z43" s="45"/>
      <c r="AA43" s="45"/>
      <c r="AB43" s="46"/>
      <c r="AC43" s="47" t="str">
        <f t="shared" si="4"/>
        <v/>
      </c>
      <c r="AD43" s="28">
        <f t="shared" si="0"/>
        <v>0</v>
      </c>
      <c r="AE43" s="29" t="str">
        <f t="shared" si="5"/>
        <v xml:space="preserve"> </v>
      </c>
      <c r="AF43" s="30"/>
      <c r="AG43" s="30"/>
      <c r="AH43" s="31"/>
      <c r="AI43" s="33"/>
      <c r="AJ43" s="33"/>
    </row>
    <row r="44" spans="1:36" ht="15.75" customHeight="1" thickBot="1" x14ac:dyDescent="0.3">
      <c r="A44" s="50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3"/>
      <c r="N44" s="54"/>
      <c r="O44" s="55"/>
      <c r="P44" s="56"/>
      <c r="Q44" s="39" t="str">
        <f t="shared" si="1"/>
        <v/>
      </c>
      <c r="R44" s="55"/>
      <c r="S44" s="56"/>
      <c r="T44" s="20" t="str">
        <f t="shared" si="2"/>
        <v/>
      </c>
      <c r="U44" s="57"/>
      <c r="V44" s="56"/>
      <c r="W44" s="58" t="str">
        <f t="shared" si="3"/>
        <v/>
      </c>
      <c r="X44" s="59"/>
      <c r="Y44" s="60"/>
      <c r="Z44" s="61"/>
      <c r="AA44" s="61"/>
      <c r="AB44" s="62"/>
      <c r="AC44" s="47" t="str">
        <f t="shared" si="4"/>
        <v/>
      </c>
      <c r="AD44" s="28">
        <f t="shared" si="0"/>
        <v>0</v>
      </c>
      <c r="AE44" s="29" t="str">
        <f t="shared" si="5"/>
        <v xml:space="preserve"> </v>
      </c>
      <c r="AF44" s="30"/>
      <c r="AG44" s="30"/>
      <c r="AH44" s="31"/>
      <c r="AI44" s="33"/>
      <c r="AJ44" s="33"/>
    </row>
    <row r="45" spans="1:36" ht="15" customHeight="1" thickBot="1" x14ac:dyDescent="0.3">
      <c r="A45" s="135" t="s">
        <v>48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7"/>
      <c r="O45" s="138">
        <v>8228.5666666666675</v>
      </c>
      <c r="P45" s="140">
        <v>34.451999999999984</v>
      </c>
      <c r="Q45" s="140">
        <v>9.5699999999999985</v>
      </c>
      <c r="R45" s="138">
        <v>9123.3666666666668</v>
      </c>
      <c r="S45" s="140">
        <v>38.200666666666663</v>
      </c>
      <c r="T45" s="158">
        <v>10.611296296296295</v>
      </c>
      <c r="U45" s="63"/>
      <c r="V45" s="64"/>
      <c r="W45" s="64"/>
      <c r="X45" s="64"/>
      <c r="Y45" s="64"/>
      <c r="Z45" s="64"/>
      <c r="AA45" s="144"/>
      <c r="AB45" s="144"/>
      <c r="AC45" s="65">
        <f>SUMIF(AC12:AC44,"&gt;0",AC12:AC44)-SUMIF(AG47:AG51,"&gt;0",AG47:AG51)</f>
        <v>0</v>
      </c>
      <c r="AD45" s="28"/>
      <c r="AE45" s="29"/>
      <c r="AF45" s="31"/>
      <c r="AG45" s="31"/>
      <c r="AH45" s="31"/>
    </row>
    <row r="46" spans="1:36" ht="19.5" customHeight="1" thickBot="1" x14ac:dyDescent="0.3">
      <c r="A46" s="66"/>
      <c r="B46" s="67"/>
      <c r="C46" s="67"/>
      <c r="D46" s="67"/>
      <c r="E46" s="67"/>
      <c r="F46" s="67"/>
      <c r="G46" s="67"/>
      <c r="H46" s="127" t="s">
        <v>49</v>
      </c>
      <c r="I46" s="128"/>
      <c r="J46" s="128"/>
      <c r="K46" s="128"/>
      <c r="L46" s="128"/>
      <c r="M46" s="128"/>
      <c r="N46" s="129"/>
      <c r="O46" s="139"/>
      <c r="P46" s="141"/>
      <c r="Q46" s="141"/>
      <c r="R46" s="139"/>
      <c r="S46" s="141"/>
      <c r="T46" s="159"/>
      <c r="U46" s="63"/>
      <c r="V46" s="67"/>
      <c r="W46" s="67"/>
      <c r="X46" s="67"/>
      <c r="Y46" s="67"/>
      <c r="Z46" s="67"/>
      <c r="AA46" s="67"/>
      <c r="AB46" s="67"/>
      <c r="AC46" s="68"/>
      <c r="AE46" s="130" t="s">
        <v>50</v>
      </c>
      <c r="AF46" s="130"/>
      <c r="AG46" s="69" t="s">
        <v>51</v>
      </c>
    </row>
    <row r="47" spans="1:36" ht="18.75" customHeight="1" x14ac:dyDescent="0.25">
      <c r="AE47" s="130" t="s">
        <v>52</v>
      </c>
      <c r="AF47" s="130"/>
      <c r="AG47" s="33"/>
    </row>
    <row r="48" spans="1:36" x14ac:dyDescent="0.25">
      <c r="B48" s="70" t="s">
        <v>53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 t="s">
        <v>54</v>
      </c>
      <c r="O48" s="71"/>
      <c r="P48" s="71"/>
      <c r="Q48" s="71"/>
      <c r="R48" s="71"/>
      <c r="S48" s="71"/>
      <c r="T48" s="71"/>
      <c r="U48" s="71"/>
      <c r="V48" s="71" t="s">
        <v>55</v>
      </c>
      <c r="AE48" s="130"/>
      <c r="AF48" s="130"/>
      <c r="AG48" s="33"/>
    </row>
    <row r="49" spans="2:33" x14ac:dyDescent="0.25">
      <c r="D49" s="72"/>
      <c r="O49" s="73" t="s">
        <v>56</v>
      </c>
      <c r="P49" s="74"/>
      <c r="Q49" s="74"/>
      <c r="R49" s="73" t="s">
        <v>57</v>
      </c>
      <c r="S49" s="74"/>
      <c r="T49" s="74"/>
      <c r="U49" s="74"/>
      <c r="V49" s="73" t="s">
        <v>58</v>
      </c>
      <c r="AE49" s="130"/>
      <c r="AF49" s="130"/>
      <c r="AG49" s="33"/>
    </row>
    <row r="50" spans="2:33" x14ac:dyDescent="0.25">
      <c r="B50" s="70" t="s">
        <v>59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 t="s">
        <v>60</v>
      </c>
      <c r="O50" s="71"/>
      <c r="P50" s="71"/>
      <c r="Q50" s="71"/>
      <c r="R50" s="71"/>
      <c r="S50" s="71"/>
      <c r="T50" s="71"/>
      <c r="U50" s="71"/>
      <c r="V50" s="71" t="str">
        <f>V48</f>
        <v>01.05.2017</v>
      </c>
      <c r="AE50" s="130"/>
      <c r="AF50" s="130"/>
      <c r="AG50" s="33"/>
    </row>
    <row r="51" spans="2:33" x14ac:dyDescent="0.25">
      <c r="E51" s="72"/>
      <c r="O51" s="73" t="s">
        <v>56</v>
      </c>
      <c r="P51" s="74"/>
      <c r="Q51" s="74"/>
      <c r="R51" s="73" t="s">
        <v>57</v>
      </c>
      <c r="S51" s="74"/>
      <c r="T51" s="74"/>
      <c r="U51" s="74"/>
      <c r="V51" s="73" t="s">
        <v>58</v>
      </c>
      <c r="AE51" s="130"/>
      <c r="AF51" s="130"/>
      <c r="AG51" s="33"/>
    </row>
  </sheetData>
  <sheetProtection formatCells="0" formatColumns="0" formatRows="0"/>
  <mergeCells count="51">
    <mergeCell ref="AE49:AF49"/>
    <mergeCell ref="AE50:AF50"/>
    <mergeCell ref="AE51:AF51"/>
    <mergeCell ref="T45:T46"/>
    <mergeCell ref="AA45:AB45"/>
    <mergeCell ref="H46:N46"/>
    <mergeCell ref="AE46:AF46"/>
    <mergeCell ref="AE47:AF47"/>
    <mergeCell ref="AE48:AF48"/>
    <mergeCell ref="T10:T11"/>
    <mergeCell ref="U10:U11"/>
    <mergeCell ref="V10:V11"/>
    <mergeCell ref="W10:W11"/>
    <mergeCell ref="A45:N45"/>
    <mergeCell ref="O45:O46"/>
    <mergeCell ref="P45:P46"/>
    <mergeCell ref="Q45:Q46"/>
    <mergeCell ref="R45:R46"/>
    <mergeCell ref="S45:S46"/>
    <mergeCell ref="M10:M11"/>
    <mergeCell ref="O10:O11"/>
    <mergeCell ref="Z8:Z11"/>
    <mergeCell ref="AA8:AA11"/>
    <mergeCell ref="AB8:AB11"/>
    <mergeCell ref="AC8:AC11"/>
    <mergeCell ref="N9:N11"/>
    <mergeCell ref="P10:P11"/>
    <mergeCell ref="Q10:Q11"/>
    <mergeCell ref="R10:R11"/>
    <mergeCell ref="S10:S11"/>
    <mergeCell ref="K1:W1"/>
    <mergeCell ref="Z1:AB1"/>
    <mergeCell ref="K3:W3"/>
    <mergeCell ref="K4:W4"/>
    <mergeCell ref="K5:W5"/>
    <mergeCell ref="A8:A11"/>
    <mergeCell ref="B8:M9"/>
    <mergeCell ref="N8:W8"/>
    <mergeCell ref="X8:X11"/>
    <mergeCell ref="Y8:Y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16"/>
  <sheetViews>
    <sheetView zoomScaleNormal="100" workbookViewId="0">
      <selection activeCell="G19" sqref="G19"/>
    </sheetView>
  </sheetViews>
  <sheetFormatPr defaultRowHeight="15" x14ac:dyDescent="0.25"/>
  <cols>
    <col min="1" max="1" width="18.140625" customWidth="1"/>
    <col min="2" max="2" width="26" customWidth="1"/>
    <col min="3" max="9" width="17.5703125" customWidth="1"/>
    <col min="10" max="10" width="18.28515625" customWidth="1"/>
    <col min="11" max="11" width="12.140625" customWidth="1"/>
    <col min="18" max="18" width="2.85546875" customWidth="1"/>
  </cols>
  <sheetData>
    <row r="1" spans="1:22" x14ac:dyDescent="0.25">
      <c r="A1" s="81"/>
    </row>
    <row r="2" spans="1:22" x14ac:dyDescent="0.25">
      <c r="A2" s="145" t="s">
        <v>73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22" ht="15.75" thickBot="1" x14ac:dyDescent="0.3"/>
    <row r="4" spans="1:22" ht="23.25" customHeight="1" thickBot="1" x14ac:dyDescent="0.3">
      <c r="A4" s="146"/>
      <c r="B4" s="149" t="s">
        <v>61</v>
      </c>
      <c r="C4" s="150"/>
      <c r="D4" s="150"/>
      <c r="E4" s="150"/>
      <c r="F4" s="150"/>
      <c r="G4" s="150"/>
      <c r="H4" s="150"/>
      <c r="I4" s="151"/>
      <c r="J4" s="152" t="s">
        <v>77</v>
      </c>
    </row>
    <row r="5" spans="1:22" ht="23.25" customHeight="1" thickBot="1" x14ac:dyDescent="0.3">
      <c r="A5" s="147"/>
      <c r="B5" s="75" t="s">
        <v>62</v>
      </c>
      <c r="C5" s="155" t="s">
        <v>63</v>
      </c>
      <c r="D5" s="156"/>
      <c r="E5" s="156"/>
      <c r="F5" s="156"/>
      <c r="G5" s="156"/>
      <c r="H5" s="156"/>
      <c r="I5" s="157"/>
      <c r="J5" s="153"/>
    </row>
    <row r="6" spans="1:22" ht="75" customHeight="1" thickBot="1" x14ac:dyDescent="0.3">
      <c r="A6" s="148"/>
      <c r="B6" s="76" t="s">
        <v>64</v>
      </c>
      <c r="C6" s="77" t="s">
        <v>65</v>
      </c>
      <c r="D6" s="78" t="s">
        <v>66</v>
      </c>
      <c r="E6" s="79" t="s">
        <v>67</v>
      </c>
      <c r="F6" s="78" t="s">
        <v>68</v>
      </c>
      <c r="G6" s="79" t="s">
        <v>69</v>
      </c>
      <c r="H6" s="78" t="s">
        <v>70</v>
      </c>
      <c r="I6" s="79" t="s">
        <v>71</v>
      </c>
      <c r="J6" s="154"/>
    </row>
    <row r="7" spans="1:22" ht="60" customHeight="1" thickBot="1" x14ac:dyDescent="0.3">
      <c r="A7" s="82" t="s">
        <v>74</v>
      </c>
      <c r="B7" s="84">
        <v>38.200666666666663</v>
      </c>
      <c r="C7" s="84">
        <v>38.200666666666663</v>
      </c>
      <c r="D7" s="84">
        <v>38.200666666666663</v>
      </c>
      <c r="E7" s="84">
        <v>38.200666666666663</v>
      </c>
      <c r="F7" s="84">
        <v>38.200666666666663</v>
      </c>
      <c r="G7" s="84">
        <v>38.200666666666663</v>
      </c>
      <c r="H7" s="84">
        <v>38.200666666666663</v>
      </c>
      <c r="I7" s="84">
        <v>38.200666666666663</v>
      </c>
      <c r="J7" s="87">
        <v>38.200666666666663</v>
      </c>
    </row>
    <row r="8" spans="1:22" ht="60" customHeight="1" thickBot="1" x14ac:dyDescent="0.3">
      <c r="A8" s="82" t="s">
        <v>75</v>
      </c>
      <c r="B8" s="85">
        <v>9123.3666666666668</v>
      </c>
      <c r="C8" s="85">
        <v>9123.3666666666668</v>
      </c>
      <c r="D8" s="85">
        <v>9123.3666666666668</v>
      </c>
      <c r="E8" s="85">
        <v>9123.3666666666668</v>
      </c>
      <c r="F8" s="85">
        <v>9123.3666666666668</v>
      </c>
      <c r="G8" s="85">
        <v>9123.3666666666668</v>
      </c>
      <c r="H8" s="85">
        <v>9123.3666666666668</v>
      </c>
      <c r="I8" s="85">
        <v>9123.3666666666668</v>
      </c>
      <c r="J8" s="88">
        <v>9123.3666666666668</v>
      </c>
    </row>
    <row r="9" spans="1:22" ht="60" customHeight="1" thickBot="1" x14ac:dyDescent="0.3">
      <c r="A9" s="82" t="s">
        <v>76</v>
      </c>
      <c r="B9" s="86">
        <v>10.611296296296295</v>
      </c>
      <c r="C9" s="86">
        <v>10.611296296296295</v>
      </c>
      <c r="D9" s="86">
        <v>10.611296296296295</v>
      </c>
      <c r="E9" s="86">
        <v>10.611296296296295</v>
      </c>
      <c r="F9" s="86">
        <v>10.611296296296295</v>
      </c>
      <c r="G9" s="86">
        <v>10.611296296296295</v>
      </c>
      <c r="H9" s="86">
        <v>10.611296296296295</v>
      </c>
      <c r="I9" s="86">
        <v>10.611296296296295</v>
      </c>
      <c r="J9" s="89">
        <v>10.611296296296295</v>
      </c>
    </row>
    <row r="12" spans="1:22" x14ac:dyDescent="0.25">
      <c r="A12" s="80"/>
    </row>
    <row r="13" spans="1:22" x14ac:dyDescent="0.25">
      <c r="A13" s="70" t="s">
        <v>53</v>
      </c>
      <c r="B13" s="71"/>
      <c r="C13" s="71"/>
      <c r="D13" s="71"/>
      <c r="E13" s="71" t="s">
        <v>54</v>
      </c>
      <c r="F13" s="71"/>
      <c r="G13" s="71"/>
      <c r="H13" s="71"/>
      <c r="I13" s="71" t="s">
        <v>55</v>
      </c>
      <c r="J13" s="3"/>
    </row>
    <row r="14" spans="1:22" x14ac:dyDescent="0.25">
      <c r="A14" s="3"/>
      <c r="B14" s="3"/>
      <c r="C14" s="72"/>
      <c r="D14" s="3"/>
      <c r="E14" s="73" t="s">
        <v>56</v>
      </c>
      <c r="G14" s="73" t="s">
        <v>57</v>
      </c>
      <c r="H14" s="74"/>
      <c r="I14" s="73" t="s">
        <v>58</v>
      </c>
      <c r="J14" s="3"/>
    </row>
    <row r="15" spans="1:22" x14ac:dyDescent="0.25">
      <c r="A15" s="70" t="s">
        <v>59</v>
      </c>
      <c r="B15" s="71"/>
      <c r="C15" s="71"/>
      <c r="D15" s="71"/>
      <c r="E15" s="71" t="s">
        <v>60</v>
      </c>
      <c r="F15" s="71"/>
      <c r="G15" s="71"/>
      <c r="H15" s="71"/>
      <c r="I15" s="71" t="str">
        <f>I13</f>
        <v>01.05.2017</v>
      </c>
      <c r="J15" s="3"/>
    </row>
    <row r="16" spans="1:22" x14ac:dyDescent="0.25">
      <c r="A16" s="3"/>
      <c r="B16" s="3"/>
      <c r="C16" s="3"/>
      <c r="D16" s="72"/>
      <c r="E16" s="73" t="s">
        <v>56</v>
      </c>
      <c r="F16" s="3"/>
      <c r="G16" s="83" t="s">
        <v>57</v>
      </c>
      <c r="H16" s="3"/>
      <c r="I16" s="83" t="s">
        <v>58</v>
      </c>
      <c r="J16" s="3"/>
      <c r="K16" s="3"/>
      <c r="L16" s="3"/>
      <c r="M16" s="3"/>
      <c r="N16" s="73"/>
      <c r="O16" s="74"/>
      <c r="P16" s="74"/>
      <c r="Q16" s="73"/>
      <c r="R16" s="74"/>
      <c r="S16" s="74"/>
      <c r="T16" s="74"/>
      <c r="U16" s="73"/>
      <c r="V16" s="3"/>
    </row>
  </sheetData>
  <mergeCells count="5">
    <mergeCell ref="A2:J2"/>
    <mergeCell ref="A4:A6"/>
    <mergeCell ref="B4:I4"/>
    <mergeCell ref="J4:J6"/>
    <mergeCell ref="C5:I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№800.С</vt:lpstr>
      <vt:lpstr>Додаток №800</vt:lpstr>
      <vt:lpstr>№800.С!Print_Area</vt:lpstr>
      <vt:lpstr>№800.С!Область_печати</vt:lpstr>
      <vt:lpstr>'Додаток №800'!Область_печати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Капущак Оксана Мирославовна</dc:creator>
  <cp:lastModifiedBy>Романык Ирина Евгеньевна</cp:lastModifiedBy>
  <cp:lastPrinted>2017-05-03T07:48:08Z</cp:lastPrinted>
  <dcterms:created xsi:type="dcterms:W3CDTF">2017-05-03T06:16:29Z</dcterms:created>
  <dcterms:modified xsi:type="dcterms:W3CDTF">2017-05-05T05:51:12Z</dcterms:modified>
</cp:coreProperties>
</file>