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14 Одеська\"/>
    </mc:Choice>
  </mc:AlternateContent>
  <bookViews>
    <workbookView xWindow="7425" yWindow="-75" windowWidth="8250" windowHeight="11280"/>
  </bookViews>
  <sheets>
    <sheet name="паспорт" sheetId="3" r:id="rId1"/>
    <sheet name="додаток" sheetId="6" r:id="rId2"/>
  </sheets>
  <definedNames>
    <definedName name="_xlnm.Print_Area" localSheetId="0">паспорт!$A$1:$AB$50</definedName>
  </definedNames>
  <calcPr calcId="152511"/>
</workbook>
</file>

<file path=xl/calcChain.xml><?xml version="1.0" encoding="utf-8"?>
<calcChain xmlns="http://schemas.openxmlformats.org/spreadsheetml/2006/main">
  <c r="U40" i="3" l="1"/>
  <c r="W40" i="3"/>
  <c r="R40" i="3"/>
  <c r="T40" i="3"/>
  <c r="O40" i="3"/>
  <c r="Q40" i="3"/>
  <c r="U39" i="3" l="1"/>
  <c r="W39" i="3"/>
  <c r="R39" i="3"/>
  <c r="T39" i="3"/>
  <c r="O39" i="3"/>
  <c r="Q39" i="3"/>
  <c r="U38" i="3" l="1"/>
  <c r="W38" i="3"/>
  <c r="R38" i="3"/>
  <c r="T38" i="3"/>
  <c r="O38" i="3"/>
  <c r="Q38" i="3"/>
  <c r="U37" i="3" l="1"/>
  <c r="W37" i="3"/>
  <c r="R37" i="3"/>
  <c r="T37" i="3"/>
  <c r="O37" i="3"/>
  <c r="Q37" i="3"/>
  <c r="U36" i="3" l="1"/>
  <c r="W36" i="3"/>
  <c r="R36" i="3"/>
  <c r="T36" i="3"/>
  <c r="O36" i="3"/>
  <c r="Q36" i="3"/>
  <c r="U35" i="3" l="1"/>
  <c r="W35" i="3"/>
  <c r="R35" i="3"/>
  <c r="T35" i="3"/>
  <c r="O35" i="3"/>
  <c r="Q35" i="3"/>
  <c r="U34" i="3" l="1"/>
  <c r="W34" i="3"/>
  <c r="U33" i="3"/>
  <c r="W33" i="3"/>
  <c r="U32" i="3"/>
  <c r="W32" i="3"/>
  <c r="U31" i="3"/>
  <c r="W31" i="3"/>
  <c r="U30" i="3"/>
  <c r="W30" i="3"/>
  <c r="U29" i="3"/>
  <c r="W29" i="3"/>
  <c r="U28" i="3"/>
  <c r="W28" i="3"/>
  <c r="U27" i="3"/>
  <c r="W27" i="3"/>
  <c r="U26" i="3"/>
  <c r="W26" i="3"/>
  <c r="R34" i="3"/>
  <c r="T34" i="3"/>
  <c r="R33" i="3"/>
  <c r="T33" i="3"/>
  <c r="R32" i="3"/>
  <c r="T32" i="3"/>
  <c r="R31" i="3"/>
  <c r="T31" i="3"/>
  <c r="R30" i="3"/>
  <c r="T30" i="3"/>
  <c r="R29" i="3"/>
  <c r="T29" i="3"/>
  <c r="R28" i="3"/>
  <c r="T28" i="3"/>
  <c r="R27" i="3"/>
  <c r="T27" i="3"/>
  <c r="R26" i="3"/>
  <c r="T26" i="3"/>
  <c r="O34" i="3"/>
  <c r="Q34" i="3"/>
  <c r="O33" i="3"/>
  <c r="Q33" i="3"/>
  <c r="O32" i="3"/>
  <c r="Q32" i="3"/>
  <c r="O31" i="3"/>
  <c r="Q31" i="3"/>
  <c r="O30" i="3"/>
  <c r="Q30" i="3"/>
  <c r="O29" i="3"/>
  <c r="Q29" i="3"/>
  <c r="O28" i="3"/>
  <c r="Q28" i="3"/>
  <c r="O27" i="3"/>
  <c r="Q27" i="3"/>
  <c r="O26" i="3"/>
  <c r="Q26" i="3"/>
  <c r="U25" i="3" l="1"/>
  <c r="W25" i="3"/>
  <c r="R25" i="3"/>
  <c r="T25" i="3"/>
  <c r="O25" i="3"/>
  <c r="Q25" i="3"/>
  <c r="W24" i="3" l="1"/>
  <c r="U24" i="3"/>
  <c r="T24" i="3"/>
  <c r="R24" i="3"/>
  <c r="Q24" i="3"/>
  <c r="O24" i="3"/>
  <c r="U23" i="3"/>
  <c r="W23" i="3"/>
  <c r="R23" i="3"/>
  <c r="T23" i="3"/>
  <c r="O23" i="3"/>
  <c r="Q23" i="3"/>
  <c r="U22" i="3"/>
  <c r="W22" i="3"/>
  <c r="R22" i="3"/>
  <c r="T22" i="3"/>
  <c r="O22" i="3"/>
  <c r="Q22" i="3"/>
  <c r="U21" i="3" l="1"/>
  <c r="W21" i="3"/>
  <c r="R21" i="3"/>
  <c r="T21" i="3"/>
  <c r="O21" i="3"/>
  <c r="Q21" i="3"/>
  <c r="U20" i="3" l="1"/>
  <c r="W20" i="3"/>
  <c r="R20" i="3"/>
  <c r="T20" i="3"/>
  <c r="O20" i="3"/>
  <c r="Q20" i="3"/>
  <c r="U19" i="3"/>
  <c r="W19" i="3"/>
  <c r="R19" i="3"/>
  <c r="T19" i="3"/>
  <c r="O19" i="3"/>
  <c r="Q19" i="3"/>
  <c r="U18" i="3"/>
  <c r="W18" i="3"/>
  <c r="R18" i="3"/>
  <c r="T18" i="3"/>
  <c r="O18" i="3"/>
  <c r="Q18" i="3"/>
  <c r="U17" i="3"/>
  <c r="W17" i="3"/>
  <c r="R17" i="3"/>
  <c r="T17" i="3"/>
  <c r="O17" i="3"/>
  <c r="Q17" i="3"/>
  <c r="U16" i="3"/>
  <c r="W16" i="3"/>
  <c r="R16" i="3"/>
  <c r="T16" i="3"/>
  <c r="O16" i="3"/>
  <c r="Q16" i="3"/>
  <c r="U15" i="3"/>
  <c r="W15" i="3"/>
  <c r="O15" i="3"/>
  <c r="R15" i="3"/>
  <c r="T15" i="3"/>
  <c r="Q15" i="3"/>
  <c r="AC41" i="3" l="1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D38" i="3" l="1"/>
  <c r="AD37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6" i="3"/>
  <c r="AD15" i="3"/>
  <c r="AD12" i="3"/>
  <c r="AD14" i="3"/>
  <c r="AD36" i="3"/>
  <c r="AD17" i="3"/>
  <c r="AD13" i="3" l="1"/>
  <c r="U14" i="3" l="1"/>
  <c r="U13" i="3"/>
  <c r="U12" i="3"/>
  <c r="U11" i="3"/>
  <c r="R11" i="3"/>
  <c r="O12" i="3"/>
  <c r="O13" i="3"/>
  <c r="O14" i="3"/>
  <c r="Q11" i="3" l="1"/>
  <c r="T11" i="3"/>
  <c r="Q12" i="3"/>
  <c r="R12" i="3"/>
  <c r="T12" i="3"/>
  <c r="Q13" i="3"/>
  <c r="R13" i="3"/>
  <c r="T13" i="3"/>
  <c r="Q14" i="3"/>
  <c r="R14" i="3"/>
  <c r="T14" i="3"/>
  <c r="W14" i="3" l="1"/>
  <c r="W13" i="3"/>
  <c r="W12" i="3"/>
  <c r="AD11" i="3"/>
  <c r="W11" i="3"/>
</calcChain>
</file>

<file path=xl/sharedStrings.xml><?xml version="1.0" encoding="utf-8"?>
<sst xmlns="http://schemas.openxmlformats.org/spreadsheetml/2006/main" count="109" uniqueCount="94">
  <si>
    <t>ПАТ "УКРТРАНСГАЗ"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</si>
  <si>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</si>
  <si>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</si>
  <si>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</si>
  <si>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</si>
  <si>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</si>
  <si>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</si>
  <si>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</si>
  <si>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</si>
  <si>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</si>
  <si>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</si>
  <si>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</si>
  <si>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</si>
  <si>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</si>
  <si>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</si>
  <si>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</si>
  <si>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</si>
  <si>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</si>
  <si>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</si>
  <si>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</si>
  <si>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</si>
  <si>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</si>
  <si>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</si>
  <si>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</si>
  <si>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</si>
  <si>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</si>
  <si>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</si>
  <si>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</si>
  <si>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</si>
  <si>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</si>
  <si>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</si>
  <si>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</si>
  <si>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</si>
  <si>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</si>
  <si>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</si>
  <si>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Лабораторія, де здійснювались аналізи газу</t>
  </si>
  <si>
    <t>Метрологічна служба, яка вимірює обсяги газу</t>
  </si>
  <si>
    <r>
      <t xml:space="preserve">Свідоцтво </t>
    </r>
    <r>
      <rPr>
        <b/>
        <sz val="8"/>
        <rFont val="Arial"/>
        <family val="2"/>
        <charset val="204"/>
      </rPr>
      <t>№ РО-014/2014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17.01.2017 р.</t>
    </r>
  </si>
  <si>
    <t>Філія "УМГ  ПРИКАРПАТТРАНСГАЗ"</t>
  </si>
  <si>
    <t xml:space="preserve">ГВС Гребеники п/м Одеське ЛВУМГ  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</si>
  <si>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</si>
  <si>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</si>
  <si>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</si>
  <si>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</si>
  <si>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</si>
  <si>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</si>
  <si>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</si>
  <si>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</si>
  <si>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</si>
  <si>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Одеська область</t>
  </si>
  <si>
    <t>ГРС Ананьїв</t>
  </si>
  <si>
    <t>ГРС Болград</t>
  </si>
  <si>
    <t>ГРС Виноградівка</t>
  </si>
  <si>
    <t>ГРС Вікторівка</t>
  </si>
  <si>
    <t>ГРС Балта</t>
  </si>
  <si>
    <t>ГРС Котовськ</t>
  </si>
  <si>
    <t>ГРС Липецьке</t>
  </si>
  <si>
    <t>ГРС Владичени</t>
  </si>
  <si>
    <t>ГРС  Гіржево</t>
  </si>
  <si>
    <t>ГРС  Вознесенка-Друга</t>
  </si>
  <si>
    <t>ГРС Городнє</t>
  </si>
  <si>
    <t>ГРС Жовтневе</t>
  </si>
  <si>
    <t>ГРС Каланчак</t>
  </si>
  <si>
    <t>ГРС Ізмаїл</t>
  </si>
  <si>
    <t>м. Ізмаїл</t>
  </si>
  <si>
    <t>ГРС Миколаївка</t>
  </si>
  <si>
    <t>ГРС Новосільске</t>
  </si>
  <si>
    <t>ГРС Перехрестово</t>
  </si>
  <si>
    <t>ГРС Рені</t>
  </si>
  <si>
    <t>ГРС        Слов'яно-Сербка</t>
  </si>
  <si>
    <t>ГРС Тарутине</t>
  </si>
  <si>
    <t>ГРС Фрунзівка</t>
  </si>
  <si>
    <t>ГРС Цебрикове</t>
  </si>
  <si>
    <t>ГРС Червоноармійське</t>
  </si>
  <si>
    <t>Маршрут № 500</t>
  </si>
  <si>
    <t>за період з</t>
  </si>
  <si>
    <t xml:space="preserve"> по</t>
  </si>
  <si>
    <t>Середньозважене значення вищої теплоти згоряння по маршруту № 500</t>
  </si>
  <si>
    <t>Додаток до Паспорту фізико-хімічних показників природного газу №500</t>
  </si>
  <si>
    <t>ПАСПОРТ ФІЗИКО-ХІМІЧНИХ ПОКАЗНИКІВ ПРИРОДНОГО ГАЗУ  № 500</t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</si>
  <si>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</si>
  <si>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</si>
  <si>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</si>
  <si>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 xml:space="preserve"> по   газопроводу   АТІ   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</si>
  <si>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>Одеським ЛВУМГ</t>
    </r>
    <r>
      <rPr>
        <b/>
        <sz val="11"/>
        <color theme="1"/>
        <rFont val="Times New Roman"/>
        <family val="1"/>
        <charset val="204"/>
      </rPr>
      <t xml:space="preserve"> та прийнятого </t>
    </r>
    <r>
      <rPr>
        <b/>
        <u/>
        <sz val="11"/>
        <color theme="1"/>
        <rFont val="Times New Roman"/>
        <family val="1"/>
        <charset val="204"/>
      </rPr>
      <t>ПАТ "Одесагаз"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</si>
  <si>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 Рівень одоризації відповідає чинним нормативним документам</t>
  </si>
  <si>
    <r>
      <rPr>
        <b/>
        <sz val="11"/>
        <color theme="1"/>
        <rFont val="Calibri"/>
        <family val="2"/>
        <charset val="204"/>
      </rPr>
      <t>˂</t>
    </r>
    <r>
      <rPr>
        <b/>
        <sz val="11"/>
        <color theme="1"/>
        <rFont val="Times New Roman"/>
        <family val="1"/>
        <charset val="204"/>
      </rPr>
      <t>0,0002</t>
    </r>
  </si>
  <si>
    <r>
      <rPr>
        <b/>
        <sz val="11"/>
        <color theme="1"/>
        <rFont val="Calibri"/>
        <family val="2"/>
        <charset val="204"/>
      </rPr>
      <t>˂</t>
    </r>
    <r>
      <rPr>
        <b/>
        <sz val="11"/>
        <color theme="1"/>
        <rFont val="Times New Roman"/>
        <family val="1"/>
        <charset val="204"/>
      </rPr>
      <t>0,0001</t>
    </r>
  </si>
  <si>
    <t xml:space="preserve">Начальник управління Одеського ЛВУМГ                                                                                      Девдера Б.П.                                             30.04.2017 р.                                                                                         </t>
  </si>
  <si>
    <t xml:space="preserve">Хімік ВХАЛ ГВС Гребеники                                                                                                                Царалунга Л.Л.                                          30.04.2017 р.                                                             </t>
  </si>
  <si>
    <t xml:space="preserve">Начальник служби ГВ та М                                                                                                                 Щабельський О.А.                                     30.04.2017 р. </t>
  </si>
  <si>
    <t xml:space="preserve">Начальник управління Одеського ЛВУМГ                         Девдера Б.П.                                                                      30.04.2017 р.                                          </t>
  </si>
  <si>
    <t xml:space="preserve">Хімік ВХАЛ ГВС Гребеники                                                  Царалунга Л.Л.                                                                 30.04.2017 р.                                                                                                     </t>
  </si>
  <si>
    <t xml:space="preserve">Начальник служби ГВ та М                                                    Щабельський О.А.                                                            30.04.2017 р.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</si>
</sst>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8" formatCode="dd/mm/yyyy\ \р/"/>
    <numFmt numFmtId="169" formatCode="0.0000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color theme="1"/>
      <name val="Calibri"/>
      <family val="2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2" fontId="0" fillId="0" borderId="0" xfId="0" applyNumberFormat="1" applyProtection="1"/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3" fillId="0" borderId="0" xfId="0" applyFont="1"/>
    <xf numFmtId="0" fontId="14" fillId="0" borderId="0" xfId="0" applyFont="1" applyAlignment="1"/>
    <xf numFmtId="0" fontId="12" fillId="0" borderId="0" xfId="0" applyFont="1" applyAlignment="1"/>
    <xf numFmtId="0" fontId="15" fillId="0" borderId="0" xfId="0" applyFont="1"/>
    <xf numFmtId="4" fontId="14" fillId="4" borderId="41" xfId="0" applyNumberFormat="1" applyFont="1" applyFill="1" applyBorder="1" applyAlignment="1">
      <alignment horizontal="center" vertical="center" wrapText="1"/>
    </xf>
    <xf numFmtId="4" fontId="14" fillId="4" borderId="3" xfId="0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4" fontId="14" fillId="0" borderId="4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 wrapText="1"/>
    </xf>
    <xf numFmtId="4" fontId="14" fillId="0" borderId="42" xfId="0" applyNumberFormat="1" applyFont="1" applyBorder="1" applyAlignment="1">
      <alignment horizontal="center" vertical="center" wrapText="1"/>
    </xf>
    <xf numFmtId="3" fontId="14" fillId="0" borderId="41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left" vertical="center"/>
    </xf>
    <xf numFmtId="3" fontId="14" fillId="0" borderId="43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4" fontId="14" fillId="3" borderId="41" xfId="0" applyNumberFormat="1" applyFont="1" applyFill="1" applyBorder="1" applyAlignment="1">
      <alignment horizontal="center" vertical="center"/>
    </xf>
    <xf numFmtId="3" fontId="14" fillId="3" borderId="41" xfId="0" applyNumberFormat="1" applyFont="1" applyFill="1" applyBorder="1" applyAlignment="1">
      <alignment horizontal="center" vertical="center"/>
    </xf>
    <xf numFmtId="4" fontId="14" fillId="3" borderId="40" xfId="0" applyNumberFormat="1" applyFont="1" applyFill="1" applyBorder="1" applyAlignment="1">
      <alignment horizontal="center" vertical="center"/>
    </xf>
    <xf numFmtId="0" fontId="16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3" fillId="0" borderId="0" xfId="0" applyFont="1" applyBorder="1"/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17" fillId="2" borderId="39" xfId="0" applyFont="1" applyFill="1" applyBorder="1" applyAlignment="1" applyProtection="1">
      <alignment vertical="center"/>
      <protection locked="0"/>
    </xf>
    <xf numFmtId="0" fontId="15" fillId="2" borderId="39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3" fillId="0" borderId="12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19" fillId="0" borderId="0" xfId="0" applyFont="1" applyAlignment="1">
      <alignment horizontal="center"/>
    </xf>
    <xf numFmtId="2" fontId="3" fillId="0" borderId="0" xfId="0" applyNumberFormat="1" applyFont="1" applyProtection="1"/>
    <xf numFmtId="0" fontId="3" fillId="0" borderId="43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164" fontId="0" fillId="0" borderId="0" xfId="0" applyNumberFormat="1" applyProtection="1"/>
    <xf numFmtId="4" fontId="13" fillId="0" borderId="0" xfId="0" applyNumberFormat="1" applyFont="1"/>
    <xf numFmtId="0" fontId="18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166" fontId="22" fillId="0" borderId="17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66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/>
    <xf numFmtId="165" fontId="4" fillId="0" borderId="18" xfId="0" applyNumberFormat="1" applyFont="1" applyBorder="1" applyAlignment="1" applyProtection="1">
      <alignment horizontal="center" vertical="center" wrapText="1"/>
      <protection locked="0"/>
    </xf>
    <xf numFmtId="169" fontId="4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Protection="1"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Border="1" applyAlignment="1" applyProtection="1">
      <alignment horizontal="center" vertical="center" wrapText="1"/>
      <protection locked="0"/>
    </xf>
    <xf numFmtId="164" fontId="4" fillId="0" borderId="28" xfId="0" applyNumberFormat="1" applyFont="1" applyBorder="1" applyAlignment="1" applyProtection="1">
      <alignment horizontal="center" vertical="center" wrapText="1"/>
      <protection locked="0"/>
    </xf>
    <xf numFmtId="166" fontId="4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166" fontId="22" fillId="0" borderId="26" xfId="0" applyNumberFormat="1" applyFont="1" applyBorder="1" applyAlignment="1">
      <alignment horizontal="center" vertical="center"/>
    </xf>
    <xf numFmtId="164" fontId="22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</xf>
    <xf numFmtId="2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center" vertical="center" wrapText="1"/>
    </xf>
    <xf numFmtId="3" fontId="4" fillId="0" borderId="25" xfId="0" applyNumberFormat="1" applyFont="1" applyBorder="1" applyAlignment="1" applyProtection="1">
      <alignment horizontal="center" vertical="center" wrapText="1"/>
    </xf>
    <xf numFmtId="2" fontId="4" fillId="0" borderId="27" xfId="0" applyNumberFormat="1" applyFont="1" applyBorder="1" applyAlignment="1" applyProtection="1">
      <alignment horizontal="center" vertical="center" wrapText="1"/>
    </xf>
    <xf numFmtId="3" fontId="4" fillId="0" borderId="45" xfId="0" applyNumberFormat="1" applyFont="1" applyBorder="1" applyAlignment="1" applyProtection="1">
      <alignment horizontal="center" vertical="center" wrapText="1"/>
    </xf>
    <xf numFmtId="2" fontId="4" fillId="0" borderId="44" xfId="0" applyNumberFormat="1" applyFont="1" applyBorder="1" applyAlignment="1" applyProtection="1">
      <alignment horizontal="center" vertical="center" wrapText="1"/>
    </xf>
    <xf numFmtId="3" fontId="4" fillId="0" borderId="17" xfId="0" applyNumberFormat="1" applyFont="1" applyBorder="1" applyAlignment="1" applyProtection="1">
      <alignment horizontal="center" vertical="center" wrapText="1"/>
    </xf>
    <xf numFmtId="2" fontId="4" fillId="0" borderId="0" xfId="0" applyNumberFormat="1" applyFont="1" applyAlignment="1" applyProtection="1">
      <alignment horizontal="center" vertical="top"/>
    </xf>
    <xf numFmtId="4" fontId="4" fillId="0" borderId="18" xfId="0" applyNumberFormat="1" applyFont="1" applyBorder="1" applyAlignment="1" applyProtection="1">
      <alignment horizontal="center" vertical="center" wrapText="1"/>
    </xf>
    <xf numFmtId="3" fontId="4" fillId="0" borderId="2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2" fontId="4" fillId="0" borderId="18" xfId="0" applyNumberFormat="1" applyFont="1" applyBorder="1" applyAlignment="1" applyProtection="1">
      <alignment horizontal="center" vertical="center" wrapText="1"/>
    </xf>
    <xf numFmtId="3" fontId="4" fillId="0" borderId="16" xfId="0" applyNumberFormat="1" applyFont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center" vertical="center" wrapText="1"/>
    </xf>
    <xf numFmtId="168" fontId="18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8" fontId="18" fillId="0" borderId="0" xfId="0" applyNumberFormat="1" applyFont="1" applyBorder="1" applyAlignment="1" applyProtection="1">
      <alignment horizontal="center"/>
      <protection locked="0"/>
    </xf>
    <xf numFmtId="3" fontId="4" fillId="3" borderId="2" xfId="0" applyNumberFormat="1" applyFont="1" applyFill="1" applyBorder="1" applyAlignment="1" applyProtection="1">
      <alignment horizontal="center" vertical="center" wrapText="1"/>
    </xf>
    <xf numFmtId="3" fontId="4" fillId="3" borderId="11" xfId="0" applyNumberFormat="1" applyFont="1" applyFill="1" applyBorder="1" applyAlignment="1" applyProtection="1">
      <alignment horizontal="center" vertical="center" wrapText="1"/>
    </xf>
    <xf numFmtId="2" fontId="4" fillId="3" borderId="51" xfId="0" applyNumberFormat="1" applyFont="1" applyFill="1" applyBorder="1" applyAlignment="1" applyProtection="1">
      <alignment horizontal="center" vertical="center" wrapText="1"/>
    </xf>
    <xf numFmtId="2" fontId="4" fillId="3" borderId="52" xfId="0" applyNumberFormat="1" applyFont="1" applyFill="1" applyBorder="1" applyAlignment="1" applyProtection="1">
      <alignment horizontal="center" vertical="center" wrapText="1"/>
    </xf>
    <xf numFmtId="2" fontId="4" fillId="3" borderId="21" xfId="0" applyNumberFormat="1" applyFont="1" applyFill="1" applyBorder="1" applyAlignment="1" applyProtection="1">
      <alignment horizontal="center" vertical="center" wrapText="1"/>
    </xf>
    <xf numFmtId="2" fontId="4" fillId="3" borderId="49" xfId="0" applyNumberFormat="1" applyFont="1" applyFill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 vertical="center" textRotation="90" wrapText="1"/>
      <protection locked="0"/>
    </xf>
    <xf numFmtId="0" fontId="14" fillId="0" borderId="18" xfId="0" applyFont="1" applyBorder="1" applyAlignment="1" applyProtection="1">
      <alignment horizontal="center" vertical="center" textRotation="90" wrapText="1"/>
      <protection locked="0"/>
    </xf>
    <xf numFmtId="0" fontId="14" fillId="0" borderId="31" xfId="0" applyFont="1" applyBorder="1" applyAlignment="1" applyProtection="1">
      <alignment horizontal="center" vertical="center" textRotation="90" wrapText="1"/>
      <protection locked="0"/>
    </xf>
    <xf numFmtId="0" fontId="14" fillId="0" borderId="8" xfId="0" applyFont="1" applyBorder="1" applyAlignment="1" applyProtection="1">
      <alignment horizontal="right" vertical="center" textRotation="90" wrapText="1"/>
      <protection locked="0"/>
    </xf>
    <xf numFmtId="0" fontId="14" fillId="0" borderId="17" xfId="0" applyFont="1" applyBorder="1" applyAlignment="1" applyProtection="1">
      <alignment horizontal="right" vertical="center" textRotation="90" wrapText="1"/>
      <protection locked="0"/>
    </xf>
    <xf numFmtId="0" fontId="14" fillId="0" borderId="30" xfId="0" applyFont="1" applyBorder="1" applyAlignment="1" applyProtection="1">
      <alignment horizontal="right" vertical="center" textRotation="90" wrapText="1"/>
      <protection locked="0"/>
    </xf>
    <xf numFmtId="0" fontId="14" fillId="0" borderId="8" xfId="0" applyFont="1" applyBorder="1" applyAlignment="1" applyProtection="1">
      <alignment horizontal="center" vertical="center" textRotation="90" wrapText="1"/>
      <protection locked="0"/>
    </xf>
    <xf numFmtId="0" fontId="14" fillId="0" borderId="17" xfId="0" applyFont="1" applyBorder="1" applyAlignment="1" applyProtection="1">
      <alignment horizontal="center" vertical="center" textRotation="90" wrapText="1"/>
      <protection locked="0"/>
    </xf>
    <xf numFmtId="0" fontId="1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4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4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47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37" xfId="0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46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4" fontId="14" fillId="4" borderId="35" xfId="0" applyNumberFormat="1" applyFont="1" applyFill="1" applyBorder="1" applyAlignment="1">
      <alignment horizontal="center" vertical="center" wrapText="1"/>
    </xf>
    <xf numFmtId="4" fontId="14" fillId="4" borderId="42" xfId="0" applyNumberFormat="1" applyFont="1" applyFill="1" applyBorder="1" applyAlignment="1">
      <alignment horizontal="center" vertical="center" wrapText="1"/>
    </xf>
    <xf numFmtId="4" fontId="14" fillId="4" borderId="3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tabSelected="1" topLeftCell="A10" zoomScale="80" zoomScaleNormal="80" zoomScaleSheetLayoutView="90" workbookViewId="0">
      <selection activeCell="V42" sqref="V42:AA49"/>
    </sheetView>
  </sheetViews>
  <sheetFormatPr defaultColWidth="9.140625" defaultRowHeight="15" x14ac:dyDescent="0.25"/>
  <cols>
    <col min="1" max="1" width="4.85546875" style="3" customWidth="1"/>
    <col min="2" max="2" width="8.5703125" style="3" customWidth="1"/>
    <col min="3" max="3" width="8" style="3" customWidth="1"/>
    <col min="4" max="4" width="8.42578125" style="3" customWidth="1"/>
    <col min="5" max="6" width="7.5703125" style="3" customWidth="1"/>
    <col min="7" max="8" width="7.42578125" style="3" customWidth="1"/>
    <col min="9" max="9" width="7.28515625" style="3" customWidth="1"/>
    <col min="10" max="10" width="7" style="3" customWidth="1"/>
    <col min="11" max="11" width="7.7109375" style="3" customWidth="1"/>
    <col min="12" max="13" width="7.5703125" style="3" customWidth="1"/>
    <col min="14" max="14" width="7.85546875" style="3" customWidth="1"/>
    <col min="15" max="15" width="6.85546875" style="3" customWidth="1"/>
    <col min="16" max="16" width="8.42578125" style="3" customWidth="1"/>
    <col min="17" max="17" width="7.42578125" style="3" customWidth="1"/>
    <col min="18" max="18" width="6.140625" style="3" customWidth="1"/>
    <col min="19" max="19" width="7.42578125" style="3" customWidth="1"/>
    <col min="20" max="20" width="6.140625" style="3" customWidth="1"/>
    <col min="21" max="21" width="7.7109375" style="3" customWidth="1"/>
    <col min="22" max="23" width="6.140625" style="3" customWidth="1"/>
    <col min="24" max="24" width="6" style="3" customWidth="1"/>
    <col min="25" max="25" width="5.7109375" style="3" customWidth="1"/>
    <col min="26" max="27" width="9.140625" style="3" customWidth="1"/>
    <col min="28" max="28" width="6.140625" style="3" customWidth="1"/>
    <col min="29" max="29" width="10.28515625" style="3" bestFit="1" customWidth="1"/>
    <col min="30" max="30" width="7.5703125" style="3" bestFit="1" customWidth="1"/>
    <col min="31" max="31" width="9.5703125" style="3" bestFit="1" customWidth="1"/>
    <col min="32" max="32" width="7.5703125" style="3" bestFit="1" customWidth="1"/>
    <col min="33" max="33" width="10.28515625" style="3" bestFit="1" customWidth="1"/>
    <col min="34" max="16384" width="9.140625" style="3"/>
  </cols>
  <sheetData>
    <row r="1" spans="1:33" x14ac:dyDescent="0.25">
      <c r="A1" s="1" t="s">
        <v>0</v>
      </c>
      <c r="B1" s="2"/>
      <c r="C1" s="2"/>
      <c r="D1" s="2"/>
      <c r="M1" s="54" t="s">
        <v>79</v>
      </c>
      <c r="X1" s="2"/>
      <c r="AB1" s="2"/>
      <c r="AC1" s="2"/>
    </row>
    <row r="2" spans="1:33" x14ac:dyDescent="0.25">
      <c r="A2" s="1" t="s">
        <v>38</v>
      </c>
      <c r="B2" s="2"/>
      <c r="C2" s="4"/>
      <c r="D2" s="2"/>
      <c r="F2" s="2"/>
      <c r="G2" s="2"/>
      <c r="H2" s="2"/>
      <c r="I2" s="2"/>
      <c r="J2" s="2"/>
      <c r="K2" s="106" t="s">
        <v>84</v>
      </c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7"/>
      <c r="AB2" s="16"/>
    </row>
    <row r="3" spans="1:33" ht="20.25" customHeight="1" x14ac:dyDescent="0.25">
      <c r="A3" s="1" t="s">
        <v>39</v>
      </c>
      <c r="B3" s="6"/>
      <c r="C3" s="5"/>
      <c r="D3" s="6"/>
      <c r="E3" s="6"/>
      <c r="F3" s="2"/>
      <c r="G3" s="2"/>
      <c r="H3" s="2"/>
      <c r="I3" s="2"/>
      <c r="J3" s="106" t="s">
        <v>74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2"/>
      <c r="AA3" s="19"/>
      <c r="AB3" s="16"/>
    </row>
    <row r="4" spans="1:33" x14ac:dyDescent="0.25">
      <c r="A4" s="7" t="s">
        <v>1</v>
      </c>
      <c r="G4" s="2"/>
      <c r="H4" s="2"/>
      <c r="I4" s="2"/>
      <c r="J4" s="10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8"/>
      <c r="AA4" s="16"/>
      <c r="AB4" s="16"/>
    </row>
    <row r="5" spans="1:33" ht="21" customHeight="1" x14ac:dyDescent="0.25">
      <c r="A5" s="7" t="s">
        <v>37</v>
      </c>
      <c r="F5" s="2"/>
      <c r="G5" s="2"/>
      <c r="H5" s="2"/>
      <c r="K5" s="64"/>
      <c r="L5" s="64"/>
      <c r="M5" s="64"/>
      <c r="N5" s="64"/>
      <c r="O5" s="64" t="s">
        <v>83</v>
      </c>
      <c r="P5" s="53"/>
      <c r="Q5" s="53"/>
      <c r="R5" s="53"/>
      <c r="S5" s="53"/>
      <c r="T5" s="63" t="s">
        <v>75</v>
      </c>
      <c r="U5" s="108">
        <v>42826</v>
      </c>
      <c r="V5" s="108"/>
      <c r="W5" s="108"/>
      <c r="X5" s="52" t="s">
        <v>76</v>
      </c>
      <c r="Y5" s="105">
        <v>42855</v>
      </c>
      <c r="Z5" s="105"/>
    </row>
    <row r="6" spans="1:33" ht="5.25" customHeight="1" thickBot="1" x14ac:dyDescent="0.3"/>
    <row r="7" spans="1:33" ht="26.25" customHeight="1" thickBot="1" x14ac:dyDescent="0.3">
      <c r="A7" s="152" t="s">
        <v>2</v>
      </c>
      <c r="B7" s="126" t="s">
        <v>3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1"/>
      <c r="N7" s="126" t="s">
        <v>4</v>
      </c>
      <c r="O7" s="127"/>
      <c r="P7" s="127"/>
      <c r="Q7" s="127"/>
      <c r="R7" s="127"/>
      <c r="S7" s="127"/>
      <c r="T7" s="127"/>
      <c r="U7" s="127"/>
      <c r="V7" s="127"/>
      <c r="W7" s="128"/>
      <c r="X7" s="129" t="s">
        <v>5</v>
      </c>
      <c r="Y7" s="120" t="s">
        <v>6</v>
      </c>
      <c r="Z7" s="123" t="s">
        <v>80</v>
      </c>
      <c r="AA7" s="123" t="s">
        <v>81</v>
      </c>
      <c r="AB7" s="117" t="s">
        <v>82</v>
      </c>
    </row>
    <row r="8" spans="1:33" ht="16.5" customHeight="1" thickBot="1" x14ac:dyDescent="0.3">
      <c r="A8" s="153"/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4"/>
      <c r="N8" s="155" t="s">
        <v>7</v>
      </c>
      <c r="O8" s="8" t="s">
        <v>8</v>
      </c>
      <c r="P8" s="8"/>
      <c r="Q8" s="8"/>
      <c r="R8" s="8"/>
      <c r="S8" s="8"/>
      <c r="T8" s="8"/>
      <c r="U8" s="8"/>
      <c r="V8" s="8" t="s">
        <v>9</v>
      </c>
      <c r="W8" s="9"/>
      <c r="X8" s="130"/>
      <c r="Y8" s="121"/>
      <c r="Z8" s="124"/>
      <c r="AA8" s="124"/>
      <c r="AB8" s="118"/>
    </row>
    <row r="9" spans="1:33" ht="15" customHeight="1" x14ac:dyDescent="0.25">
      <c r="A9" s="153"/>
      <c r="B9" s="136" t="s">
        <v>10</v>
      </c>
      <c r="C9" s="132" t="s">
        <v>11</v>
      </c>
      <c r="D9" s="132" t="s">
        <v>12</v>
      </c>
      <c r="E9" s="132" t="s">
        <v>13</v>
      </c>
      <c r="F9" s="132" t="s">
        <v>14</v>
      </c>
      <c r="G9" s="132" t="s">
        <v>15</v>
      </c>
      <c r="H9" s="132" t="s">
        <v>16</v>
      </c>
      <c r="I9" s="132" t="s">
        <v>17</v>
      </c>
      <c r="J9" s="132" t="s">
        <v>18</v>
      </c>
      <c r="K9" s="132" t="s">
        <v>19</v>
      </c>
      <c r="L9" s="132" t="s">
        <v>20</v>
      </c>
      <c r="M9" s="134" t="s">
        <v>21</v>
      </c>
      <c r="N9" s="156"/>
      <c r="O9" s="142" t="s">
        <v>22</v>
      </c>
      <c r="P9" s="144" t="s">
        <v>23</v>
      </c>
      <c r="Q9" s="158" t="s">
        <v>24</v>
      </c>
      <c r="R9" s="136" t="s">
        <v>25</v>
      </c>
      <c r="S9" s="132" t="s">
        <v>26</v>
      </c>
      <c r="T9" s="134" t="s">
        <v>27</v>
      </c>
      <c r="U9" s="140" t="s">
        <v>28</v>
      </c>
      <c r="V9" s="132" t="s">
        <v>29</v>
      </c>
      <c r="W9" s="134" t="s">
        <v>30</v>
      </c>
      <c r="X9" s="130"/>
      <c r="Y9" s="121"/>
      <c r="Z9" s="124"/>
      <c r="AA9" s="124"/>
      <c r="AB9" s="118"/>
    </row>
    <row r="10" spans="1:33" ht="92.25" customHeight="1" thickBot="1" x14ac:dyDescent="0.3">
      <c r="A10" s="154"/>
      <c r="B10" s="137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5"/>
      <c r="N10" s="157"/>
      <c r="O10" s="143"/>
      <c r="P10" s="145"/>
      <c r="Q10" s="159"/>
      <c r="R10" s="137"/>
      <c r="S10" s="133"/>
      <c r="T10" s="135"/>
      <c r="U10" s="141"/>
      <c r="V10" s="133"/>
      <c r="W10" s="135"/>
      <c r="X10" s="131"/>
      <c r="Y10" s="122"/>
      <c r="Z10" s="125"/>
      <c r="AA10" s="125"/>
      <c r="AB10" s="119"/>
    </row>
    <row r="11" spans="1:33" ht="15" customHeight="1" x14ac:dyDescent="0.3">
      <c r="A11" s="82">
        <v>1</v>
      </c>
      <c r="B11" s="83">
        <v>95.265799999999999</v>
      </c>
      <c r="C11" s="83">
        <v>2.7002999999999999</v>
      </c>
      <c r="D11" s="83">
        <v>0.8508</v>
      </c>
      <c r="E11" s="83">
        <v>0.1326</v>
      </c>
      <c r="F11" s="83">
        <v>0.1268</v>
      </c>
      <c r="G11" s="83">
        <v>2E-3</v>
      </c>
      <c r="H11" s="83">
        <v>2.3E-2</v>
      </c>
      <c r="I11" s="83">
        <v>1.6299999999999999E-2</v>
      </c>
      <c r="J11" s="83">
        <v>1.7500000000000002E-2</v>
      </c>
      <c r="K11" s="83"/>
      <c r="L11" s="83">
        <v>0.66490000000000005</v>
      </c>
      <c r="M11" s="83">
        <v>0.2001</v>
      </c>
      <c r="N11" s="84">
        <v>0.7056</v>
      </c>
      <c r="O11" s="90">
        <v>8252</v>
      </c>
      <c r="P11" s="91">
        <v>34.549999999999997</v>
      </c>
      <c r="Q11" s="92">
        <f>P11/3.6</f>
        <v>9.5972222222222214</v>
      </c>
      <c r="R11" s="93">
        <f t="shared" ref="R11:R40" si="0">S11*238.8459</f>
        <v>9143.0210520000001</v>
      </c>
      <c r="S11" s="91">
        <v>38.28</v>
      </c>
      <c r="T11" s="94">
        <f t="shared" ref="T11:T40" si="1">S11/3.6</f>
        <v>10.633333333333333</v>
      </c>
      <c r="U11" s="95">
        <f t="shared" ref="U11:U40" si="2">V11*238.8459</f>
        <v>11947.071918000001</v>
      </c>
      <c r="V11" s="96">
        <v>50.02</v>
      </c>
      <c r="W11" s="94">
        <f t="shared" ref="W11:W40" si="3">V11/3.6</f>
        <v>13.894444444444446</v>
      </c>
      <c r="X11" s="85">
        <v>-24.9</v>
      </c>
      <c r="Y11" s="86"/>
      <c r="Z11" s="87"/>
      <c r="AA11" s="88"/>
      <c r="AB11" s="89"/>
      <c r="AC11" s="10">
        <f>SUM(B11:M11)+$K$42+$N$42</f>
        <v>100.0001</v>
      </c>
      <c r="AD11" s="11" t="str">
        <f>IF(AC11=100,"ОК"," ")</f>
        <v xml:space="preserve"> </v>
      </c>
      <c r="AE11" s="61"/>
      <c r="AF11" s="12"/>
      <c r="AG11" s="12"/>
    </row>
    <row r="12" spans="1:33" ht="14.45" x14ac:dyDescent="0.3">
      <c r="A12" s="65">
        <v>2</v>
      </c>
      <c r="B12" s="66">
        <v>95.330799999999996</v>
      </c>
      <c r="C12" s="66">
        <v>2.6783000000000001</v>
      </c>
      <c r="D12" s="66">
        <v>0.84389999999999998</v>
      </c>
      <c r="E12" s="66">
        <v>0.13489999999999999</v>
      </c>
      <c r="F12" s="66">
        <v>0.12280000000000001</v>
      </c>
      <c r="G12" s="66">
        <v>0</v>
      </c>
      <c r="H12" s="66">
        <v>2.5999999999999999E-2</v>
      </c>
      <c r="I12" s="66">
        <v>1.8200000000000001E-2</v>
      </c>
      <c r="J12" s="66">
        <v>1.4999999999999999E-2</v>
      </c>
      <c r="K12" s="66"/>
      <c r="L12" s="66">
        <v>0.61639999999999995</v>
      </c>
      <c r="M12" s="66">
        <v>0.21379999999999999</v>
      </c>
      <c r="N12" s="67">
        <v>0.70530000000000004</v>
      </c>
      <c r="O12" s="97">
        <f t="shared" ref="O12:O40" si="4">P12*238.8459</f>
        <v>8252.1258449999987</v>
      </c>
      <c r="P12" s="98">
        <v>34.549999999999997</v>
      </c>
      <c r="Q12" s="99">
        <f t="shared" ref="Q12:Q40" si="5">P12/3.6</f>
        <v>9.5972222222222214</v>
      </c>
      <c r="R12" s="100">
        <f t="shared" si="0"/>
        <v>9145.4095109999998</v>
      </c>
      <c r="S12" s="101">
        <v>38.29</v>
      </c>
      <c r="T12" s="102">
        <f t="shared" si="1"/>
        <v>10.636111111111111</v>
      </c>
      <c r="U12" s="103">
        <f t="shared" si="2"/>
        <v>11949.460376999999</v>
      </c>
      <c r="V12" s="104">
        <v>50.03</v>
      </c>
      <c r="W12" s="102">
        <f t="shared" si="3"/>
        <v>13.897222222222222</v>
      </c>
      <c r="X12" s="73">
        <v>-24.1</v>
      </c>
      <c r="Y12" s="68"/>
      <c r="Z12" s="70"/>
      <c r="AA12" s="71"/>
      <c r="AB12" s="72"/>
      <c r="AC12" s="10">
        <f t="shared" ref="AC12:AC41" si="6">SUM(B12:M12)+$K$42+$N$42</f>
        <v>100.00009999999999</v>
      </c>
      <c r="AD12" s="11" t="str">
        <f t="shared" ref="AD12:AD37" si="7">IF(AC12=100,"ОК"," ")</f>
        <v xml:space="preserve"> </v>
      </c>
      <c r="AE12" s="61"/>
      <c r="AF12" s="12"/>
      <c r="AG12" s="12"/>
    </row>
    <row r="13" spans="1:33" x14ac:dyDescent="0.25">
      <c r="A13" s="65">
        <v>3</v>
      </c>
      <c r="B13" s="66">
        <v>95.307299999999998</v>
      </c>
      <c r="C13" s="66">
        <v>2.6970000000000001</v>
      </c>
      <c r="D13" s="66">
        <v>0.84589999999999999</v>
      </c>
      <c r="E13" s="66">
        <v>0.13450000000000001</v>
      </c>
      <c r="F13" s="66">
        <v>0.12239999999999999</v>
      </c>
      <c r="G13" s="66">
        <v>0</v>
      </c>
      <c r="H13" s="66">
        <v>2.58E-2</v>
      </c>
      <c r="I13" s="66">
        <v>1.7899999999999999E-2</v>
      </c>
      <c r="J13" s="66">
        <v>1.4500000000000001E-2</v>
      </c>
      <c r="K13" s="66">
        <v>8.3999999999999995E-3</v>
      </c>
      <c r="L13" s="66">
        <v>0.61029999999999995</v>
      </c>
      <c r="M13" s="66">
        <v>0.2162</v>
      </c>
      <c r="N13" s="67">
        <v>0.70550000000000002</v>
      </c>
      <c r="O13" s="97">
        <f t="shared" si="4"/>
        <v>8252.1258449999987</v>
      </c>
      <c r="P13" s="104">
        <v>34.549999999999997</v>
      </c>
      <c r="Q13" s="99">
        <f t="shared" si="5"/>
        <v>9.5972222222222214</v>
      </c>
      <c r="R13" s="100">
        <f t="shared" si="0"/>
        <v>9145.4095109999998</v>
      </c>
      <c r="S13" s="101">
        <v>38.29</v>
      </c>
      <c r="T13" s="102">
        <f t="shared" si="1"/>
        <v>10.636111111111111</v>
      </c>
      <c r="U13" s="103">
        <f t="shared" si="2"/>
        <v>11949.460376999999</v>
      </c>
      <c r="V13" s="104">
        <v>50.03</v>
      </c>
      <c r="W13" s="102">
        <f t="shared" si="3"/>
        <v>13.897222222222222</v>
      </c>
      <c r="X13" s="73">
        <v>-24.2</v>
      </c>
      <c r="Y13" s="74">
        <v>-23.1</v>
      </c>
      <c r="Z13" s="70"/>
      <c r="AA13" s="71"/>
      <c r="AB13" s="72"/>
      <c r="AC13" s="10">
        <f t="shared" si="6"/>
        <v>100.00019999999999</v>
      </c>
      <c r="AD13" s="11" t="str">
        <f t="shared" si="7"/>
        <v xml:space="preserve"> </v>
      </c>
      <c r="AE13" s="61"/>
      <c r="AF13" s="12"/>
      <c r="AG13" s="12"/>
    </row>
    <row r="14" spans="1:33" ht="14.45" x14ac:dyDescent="0.3">
      <c r="A14" s="65">
        <v>4</v>
      </c>
      <c r="B14" s="66">
        <v>95.462199999999996</v>
      </c>
      <c r="C14" s="66">
        <v>2.5983000000000001</v>
      </c>
      <c r="D14" s="66">
        <v>0.81889999999999996</v>
      </c>
      <c r="E14" s="66">
        <v>0.13070000000000001</v>
      </c>
      <c r="F14" s="66">
        <v>0.1182</v>
      </c>
      <c r="G14" s="66">
        <v>0</v>
      </c>
      <c r="H14" s="66">
        <v>2.52E-2</v>
      </c>
      <c r="I14" s="66">
        <v>1.7950000000000001E-2</v>
      </c>
      <c r="J14" s="66">
        <v>1.41E-2</v>
      </c>
      <c r="K14" s="66"/>
      <c r="L14" s="66">
        <v>0.61429999999999996</v>
      </c>
      <c r="M14" s="66">
        <v>0.20019999999999999</v>
      </c>
      <c r="N14" s="67">
        <v>0.70420000000000005</v>
      </c>
      <c r="O14" s="97">
        <f t="shared" si="4"/>
        <v>8242.5720089999995</v>
      </c>
      <c r="P14" s="104">
        <v>34.51</v>
      </c>
      <c r="Q14" s="99">
        <f t="shared" si="5"/>
        <v>9.5861111111111104</v>
      </c>
      <c r="R14" s="100">
        <f t="shared" si="0"/>
        <v>9135.8556750000007</v>
      </c>
      <c r="S14" s="101">
        <v>38.25</v>
      </c>
      <c r="T14" s="102">
        <f t="shared" si="1"/>
        <v>10.625</v>
      </c>
      <c r="U14" s="103">
        <f t="shared" si="2"/>
        <v>11947.071918000001</v>
      </c>
      <c r="V14" s="104">
        <v>50.02</v>
      </c>
      <c r="W14" s="102">
        <f t="shared" si="3"/>
        <v>13.894444444444446</v>
      </c>
      <c r="X14" s="73">
        <v>-24.2</v>
      </c>
      <c r="Y14" s="68"/>
      <c r="Z14" s="70"/>
      <c r="AA14" s="71"/>
      <c r="AB14" s="72"/>
      <c r="AC14" s="10">
        <f t="shared" si="6"/>
        <v>100.00004999999999</v>
      </c>
      <c r="AD14" s="11" t="str">
        <f t="shared" si="7"/>
        <v xml:space="preserve"> </v>
      </c>
      <c r="AE14" s="61"/>
      <c r="AF14" s="12"/>
      <c r="AG14" s="12"/>
    </row>
    <row r="15" spans="1:33" ht="14.45" x14ac:dyDescent="0.3">
      <c r="A15" s="65">
        <v>5</v>
      </c>
      <c r="B15" s="66">
        <v>95.591300000000004</v>
      </c>
      <c r="C15" s="66">
        <v>2.5106000000000002</v>
      </c>
      <c r="D15" s="66">
        <v>0.78790000000000004</v>
      </c>
      <c r="E15" s="66">
        <v>0.12479999999999999</v>
      </c>
      <c r="F15" s="66">
        <v>0.11269999999999999</v>
      </c>
      <c r="G15" s="66">
        <v>0</v>
      </c>
      <c r="H15" s="66">
        <v>2.46E-2</v>
      </c>
      <c r="I15" s="66">
        <v>1.7100000000000001E-2</v>
      </c>
      <c r="J15" s="66">
        <v>1.35E-2</v>
      </c>
      <c r="K15" s="66"/>
      <c r="L15" s="66">
        <v>0.62770000000000004</v>
      </c>
      <c r="M15" s="66">
        <v>0.18990000000000001</v>
      </c>
      <c r="N15" s="67">
        <v>0.70299999999999996</v>
      </c>
      <c r="O15" s="97">
        <f t="shared" si="4"/>
        <v>8230.6297140000006</v>
      </c>
      <c r="P15" s="104">
        <v>34.46</v>
      </c>
      <c r="Q15" s="99">
        <f t="shared" si="5"/>
        <v>9.5722222222222229</v>
      </c>
      <c r="R15" s="100">
        <f t="shared" si="0"/>
        <v>9121.5249210000002</v>
      </c>
      <c r="S15" s="101">
        <v>38.19</v>
      </c>
      <c r="T15" s="102">
        <f t="shared" si="1"/>
        <v>10.608333333333333</v>
      </c>
      <c r="U15" s="103">
        <f t="shared" si="2"/>
        <v>11939.906541</v>
      </c>
      <c r="V15" s="104">
        <v>49.99</v>
      </c>
      <c r="W15" s="102">
        <f t="shared" si="3"/>
        <v>13.886111111111111</v>
      </c>
      <c r="X15" s="73">
        <v>-24.3</v>
      </c>
      <c r="Y15" s="68"/>
      <c r="Z15" s="71"/>
      <c r="AA15" s="71"/>
      <c r="AB15" s="72"/>
      <c r="AC15" s="10">
        <f t="shared" si="6"/>
        <v>100.00009999999999</v>
      </c>
      <c r="AD15" s="11" t="str">
        <f t="shared" si="7"/>
        <v xml:space="preserve"> </v>
      </c>
      <c r="AE15" s="61"/>
      <c r="AF15" s="12"/>
      <c r="AG15" s="12"/>
    </row>
    <row r="16" spans="1:33" x14ac:dyDescent="0.25">
      <c r="A16" s="65">
        <v>6</v>
      </c>
      <c r="B16" s="66">
        <v>95.578599999999994</v>
      </c>
      <c r="C16" s="66">
        <v>2.5186999999999999</v>
      </c>
      <c r="D16" s="66">
        <v>0.79310000000000003</v>
      </c>
      <c r="E16" s="66">
        <v>0.12659999999999999</v>
      </c>
      <c r="F16" s="66">
        <v>0.1145</v>
      </c>
      <c r="G16" s="66">
        <v>0</v>
      </c>
      <c r="H16" s="66">
        <v>2.4400000000000002E-2</v>
      </c>
      <c r="I16" s="66">
        <v>1.6799999999999999E-2</v>
      </c>
      <c r="J16" s="66">
        <v>1.35E-2</v>
      </c>
      <c r="K16" s="66"/>
      <c r="L16" s="66">
        <v>0.62539999999999996</v>
      </c>
      <c r="M16" s="66">
        <v>0.18859999999999999</v>
      </c>
      <c r="N16" s="67">
        <v>0.70309999999999995</v>
      </c>
      <c r="O16" s="97">
        <f t="shared" si="4"/>
        <v>8233.0181730000004</v>
      </c>
      <c r="P16" s="104">
        <v>34.47</v>
      </c>
      <c r="Q16" s="99">
        <f t="shared" si="5"/>
        <v>9.5749999999999993</v>
      </c>
      <c r="R16" s="100">
        <f t="shared" si="0"/>
        <v>9123.91338</v>
      </c>
      <c r="S16" s="104">
        <v>38.200000000000003</v>
      </c>
      <c r="T16" s="102">
        <f t="shared" si="1"/>
        <v>10.611111111111112</v>
      </c>
      <c r="U16" s="103">
        <f t="shared" si="2"/>
        <v>11942.295</v>
      </c>
      <c r="V16" s="104">
        <v>50</v>
      </c>
      <c r="W16" s="102">
        <f t="shared" si="3"/>
        <v>13.888888888888889</v>
      </c>
      <c r="X16" s="73">
        <v>-25.6</v>
      </c>
      <c r="Y16" s="68"/>
      <c r="Z16" s="70"/>
      <c r="AA16" s="71"/>
      <c r="AB16" s="72"/>
      <c r="AC16" s="10">
        <f t="shared" si="6"/>
        <v>100.00019999999998</v>
      </c>
      <c r="AD16" s="11" t="str">
        <f t="shared" si="7"/>
        <v xml:space="preserve"> </v>
      </c>
      <c r="AE16" s="61"/>
      <c r="AF16" s="12"/>
      <c r="AG16" s="12"/>
    </row>
    <row r="17" spans="1:33" ht="14.45" x14ac:dyDescent="0.3">
      <c r="A17" s="65">
        <v>7</v>
      </c>
      <c r="B17" s="66">
        <v>95.561199999999999</v>
      </c>
      <c r="C17" s="66">
        <v>2.5276999999999998</v>
      </c>
      <c r="D17" s="66">
        <v>0.79949999999999999</v>
      </c>
      <c r="E17" s="66">
        <v>0.1278</v>
      </c>
      <c r="F17" s="66">
        <v>0.1154</v>
      </c>
      <c r="G17" s="66">
        <v>0</v>
      </c>
      <c r="H17" s="66">
        <v>2.4799999999999999E-2</v>
      </c>
      <c r="I17" s="66">
        <v>1.7600000000000001E-2</v>
      </c>
      <c r="J17" s="66">
        <v>1.4E-2</v>
      </c>
      <c r="K17" s="66"/>
      <c r="L17" s="66">
        <v>0.62090000000000001</v>
      </c>
      <c r="M17" s="66">
        <v>0.19120000000000001</v>
      </c>
      <c r="N17" s="67">
        <v>0.70340000000000003</v>
      </c>
      <c r="O17" s="97">
        <f t="shared" si="4"/>
        <v>8235.4066320000002</v>
      </c>
      <c r="P17" s="104">
        <v>34.479999999999997</v>
      </c>
      <c r="Q17" s="99">
        <f t="shared" si="5"/>
        <v>9.5777777777777775</v>
      </c>
      <c r="R17" s="100">
        <f t="shared" si="0"/>
        <v>9126.3018389999997</v>
      </c>
      <c r="S17" s="101">
        <v>38.21</v>
      </c>
      <c r="T17" s="102">
        <f t="shared" si="1"/>
        <v>10.613888888888889</v>
      </c>
      <c r="U17" s="103">
        <f t="shared" si="2"/>
        <v>11942.295</v>
      </c>
      <c r="V17" s="104">
        <v>50</v>
      </c>
      <c r="W17" s="102">
        <f t="shared" si="3"/>
        <v>13.888888888888889</v>
      </c>
      <c r="X17" s="73">
        <v>-26.1</v>
      </c>
      <c r="Y17" s="68"/>
      <c r="Z17" s="70"/>
      <c r="AA17" s="71"/>
      <c r="AB17" s="72"/>
      <c r="AC17" s="10">
        <f t="shared" si="6"/>
        <v>100.00009999999997</v>
      </c>
      <c r="AD17" s="11" t="str">
        <f t="shared" si="7"/>
        <v xml:space="preserve"> </v>
      </c>
      <c r="AE17" s="61"/>
      <c r="AF17" s="12"/>
      <c r="AG17" s="12"/>
    </row>
    <row r="18" spans="1:33" ht="14.45" x14ac:dyDescent="0.3">
      <c r="A18" s="65">
        <v>8</v>
      </c>
      <c r="B18" s="66">
        <v>95.5017</v>
      </c>
      <c r="C18" s="66">
        <v>2.5661</v>
      </c>
      <c r="D18" s="66">
        <v>0.81169999999999998</v>
      </c>
      <c r="E18" s="66">
        <v>0.1303</v>
      </c>
      <c r="F18" s="66">
        <v>0.11799999999999999</v>
      </c>
      <c r="G18" s="66">
        <v>0</v>
      </c>
      <c r="H18" s="66">
        <v>2.5499999999999998E-2</v>
      </c>
      <c r="I18" s="66">
        <v>1.7600000000000001E-2</v>
      </c>
      <c r="J18" s="66">
        <v>1.44E-2</v>
      </c>
      <c r="K18" s="66"/>
      <c r="L18" s="66">
        <v>0.61650000000000005</v>
      </c>
      <c r="M18" s="66">
        <v>0.19819999999999999</v>
      </c>
      <c r="N18" s="67">
        <v>0.70389999999999997</v>
      </c>
      <c r="O18" s="97">
        <f t="shared" si="4"/>
        <v>8240.1835499999997</v>
      </c>
      <c r="P18" s="104">
        <v>34.5</v>
      </c>
      <c r="Q18" s="99">
        <f t="shared" si="5"/>
        <v>9.5833333333333339</v>
      </c>
      <c r="R18" s="100">
        <f t="shared" si="0"/>
        <v>9131.0787569999993</v>
      </c>
      <c r="S18" s="101">
        <v>38.229999999999997</v>
      </c>
      <c r="T18" s="102">
        <f t="shared" si="1"/>
        <v>10.619444444444444</v>
      </c>
      <c r="U18" s="103">
        <f t="shared" si="2"/>
        <v>11944.683459</v>
      </c>
      <c r="V18" s="104">
        <v>50.01</v>
      </c>
      <c r="W18" s="102">
        <f t="shared" si="3"/>
        <v>13.891666666666666</v>
      </c>
      <c r="X18" s="73">
        <v>-27.8</v>
      </c>
      <c r="Y18" s="68"/>
      <c r="Z18" s="71"/>
      <c r="AA18" s="71"/>
      <c r="AB18" s="72"/>
      <c r="AC18" s="10">
        <f t="shared" si="6"/>
        <v>100</v>
      </c>
      <c r="AD18" s="11"/>
      <c r="AE18" s="61"/>
      <c r="AF18" s="12"/>
      <c r="AG18" s="12"/>
    </row>
    <row r="19" spans="1:33" ht="14.45" x14ac:dyDescent="0.3">
      <c r="A19" s="65">
        <v>9</v>
      </c>
      <c r="B19" s="66">
        <v>95.566900000000004</v>
      </c>
      <c r="C19" s="66">
        <v>2.5268000000000002</v>
      </c>
      <c r="D19" s="66">
        <v>0.79710000000000003</v>
      </c>
      <c r="E19" s="66">
        <v>0.1278</v>
      </c>
      <c r="F19" s="66">
        <v>0.1163</v>
      </c>
      <c r="G19" s="66">
        <v>0</v>
      </c>
      <c r="H19" s="66">
        <v>2.53E-2</v>
      </c>
      <c r="I19" s="66">
        <v>1.7100000000000001E-2</v>
      </c>
      <c r="J19" s="66">
        <v>1.44E-2</v>
      </c>
      <c r="K19" s="66"/>
      <c r="L19" s="66">
        <v>0.61609999999999998</v>
      </c>
      <c r="M19" s="66">
        <v>0.19239999999999999</v>
      </c>
      <c r="N19" s="67">
        <v>0.70340000000000003</v>
      </c>
      <c r="O19" s="97">
        <f t="shared" si="4"/>
        <v>8235.4066320000002</v>
      </c>
      <c r="P19" s="104">
        <v>34.479999999999997</v>
      </c>
      <c r="Q19" s="99">
        <f t="shared" si="5"/>
        <v>9.5777777777777775</v>
      </c>
      <c r="R19" s="100">
        <f t="shared" si="0"/>
        <v>9126.3018389999997</v>
      </c>
      <c r="S19" s="101">
        <v>38.21</v>
      </c>
      <c r="T19" s="102">
        <f t="shared" si="1"/>
        <v>10.613888888888889</v>
      </c>
      <c r="U19" s="103">
        <f t="shared" si="2"/>
        <v>11944.683459</v>
      </c>
      <c r="V19" s="104">
        <v>50.01</v>
      </c>
      <c r="W19" s="102">
        <f t="shared" si="3"/>
        <v>13.891666666666666</v>
      </c>
      <c r="X19" s="73">
        <v>-27.8</v>
      </c>
      <c r="Y19" s="74"/>
      <c r="Z19" s="70"/>
      <c r="AA19" s="71"/>
      <c r="AB19" s="72"/>
      <c r="AC19" s="10">
        <f t="shared" si="6"/>
        <v>100.00019999999999</v>
      </c>
      <c r="AD19" s="11" t="str">
        <f t="shared" si="7"/>
        <v xml:space="preserve"> </v>
      </c>
      <c r="AE19" s="61"/>
      <c r="AF19" s="12"/>
      <c r="AG19" s="12"/>
    </row>
    <row r="20" spans="1:33" ht="14.45" x14ac:dyDescent="0.3">
      <c r="A20" s="65">
        <v>10</v>
      </c>
      <c r="B20" s="66">
        <v>95.480699999999999</v>
      </c>
      <c r="C20" s="66">
        <v>2.5851000000000002</v>
      </c>
      <c r="D20" s="66">
        <v>0.8115</v>
      </c>
      <c r="E20" s="66">
        <v>0.12989999999999999</v>
      </c>
      <c r="F20" s="66">
        <v>0.1181</v>
      </c>
      <c r="G20" s="66">
        <v>0</v>
      </c>
      <c r="H20" s="66">
        <v>2.47E-2</v>
      </c>
      <c r="I20" s="66">
        <v>1.6899999999999998E-2</v>
      </c>
      <c r="J20" s="66">
        <v>1.4E-2</v>
      </c>
      <c r="K20" s="66"/>
      <c r="L20" s="66">
        <v>0.61860000000000004</v>
      </c>
      <c r="M20" s="66">
        <v>0.20050000000000001</v>
      </c>
      <c r="N20" s="67">
        <v>0.70399999999999996</v>
      </c>
      <c r="O20" s="97">
        <f t="shared" si="4"/>
        <v>8240.1835499999997</v>
      </c>
      <c r="P20" s="104">
        <v>34.5</v>
      </c>
      <c r="Q20" s="99">
        <f t="shared" si="5"/>
        <v>9.5833333333333339</v>
      </c>
      <c r="R20" s="100">
        <f t="shared" si="0"/>
        <v>9131.0787569999993</v>
      </c>
      <c r="S20" s="101">
        <v>38.229999999999997</v>
      </c>
      <c r="T20" s="102">
        <f t="shared" si="1"/>
        <v>10.619444444444444</v>
      </c>
      <c r="U20" s="103">
        <f t="shared" si="2"/>
        <v>11944.683459</v>
      </c>
      <c r="V20" s="104">
        <v>50.01</v>
      </c>
      <c r="W20" s="102">
        <f t="shared" si="3"/>
        <v>13.891666666666666</v>
      </c>
      <c r="X20" s="73">
        <v>-27.4</v>
      </c>
      <c r="Y20" s="68"/>
      <c r="Z20" s="71"/>
      <c r="AA20" s="71"/>
      <c r="AB20" s="72"/>
      <c r="AC20" s="10">
        <f t="shared" si="6"/>
        <v>100</v>
      </c>
      <c r="AD20" s="11" t="str">
        <f t="shared" si="7"/>
        <v>ОК</v>
      </c>
      <c r="AE20" s="61"/>
      <c r="AF20" s="12"/>
      <c r="AG20" s="12"/>
    </row>
    <row r="21" spans="1:33" x14ac:dyDescent="0.25">
      <c r="A21" s="65">
        <v>11</v>
      </c>
      <c r="B21" s="66">
        <v>95.518299999999996</v>
      </c>
      <c r="C21" s="66">
        <v>2.5655999999999999</v>
      </c>
      <c r="D21" s="66">
        <v>0.80389999999999995</v>
      </c>
      <c r="E21" s="66">
        <v>0.12740000000000001</v>
      </c>
      <c r="F21" s="66">
        <v>0.1154</v>
      </c>
      <c r="G21" s="66">
        <v>0</v>
      </c>
      <c r="H21" s="66">
        <v>2.46E-2</v>
      </c>
      <c r="I21" s="66">
        <v>1.6500000000000001E-2</v>
      </c>
      <c r="J21" s="66">
        <v>1.3100000000000001E-2</v>
      </c>
      <c r="K21" s="66">
        <v>8.0999999999999996E-3</v>
      </c>
      <c r="L21" s="66">
        <v>0.60960000000000003</v>
      </c>
      <c r="M21" s="66">
        <v>0.1976</v>
      </c>
      <c r="N21" s="67">
        <v>0.7036</v>
      </c>
      <c r="O21" s="97">
        <f t="shared" si="4"/>
        <v>8237.795091</v>
      </c>
      <c r="P21" s="104">
        <v>34.49</v>
      </c>
      <c r="Q21" s="99">
        <f t="shared" si="5"/>
        <v>9.5805555555555557</v>
      </c>
      <c r="R21" s="100">
        <f t="shared" si="0"/>
        <v>9128.6902979999995</v>
      </c>
      <c r="S21" s="101">
        <v>38.22</v>
      </c>
      <c r="T21" s="102">
        <f t="shared" si="1"/>
        <v>10.616666666666665</v>
      </c>
      <c r="U21" s="103">
        <f t="shared" si="2"/>
        <v>11944.683459</v>
      </c>
      <c r="V21" s="104">
        <v>50.01</v>
      </c>
      <c r="W21" s="102">
        <f t="shared" si="3"/>
        <v>13.891666666666666</v>
      </c>
      <c r="X21" s="73">
        <v>-26.2</v>
      </c>
      <c r="Y21" s="74">
        <v>-22</v>
      </c>
      <c r="Z21" s="70"/>
      <c r="AA21" s="71"/>
      <c r="AB21" s="77">
        <v>0</v>
      </c>
      <c r="AC21" s="10">
        <f t="shared" si="6"/>
        <v>100.00009999999997</v>
      </c>
      <c r="AD21" s="11" t="str">
        <f t="shared" si="7"/>
        <v xml:space="preserve"> </v>
      </c>
      <c r="AE21" s="61"/>
      <c r="AF21" s="12"/>
      <c r="AG21" s="12"/>
    </row>
    <row r="22" spans="1:33" x14ac:dyDescent="0.25">
      <c r="A22" s="65">
        <v>12</v>
      </c>
      <c r="B22" s="66">
        <v>95.602599999999995</v>
      </c>
      <c r="C22" s="66">
        <v>2.5074999999999998</v>
      </c>
      <c r="D22" s="66">
        <v>0.78969999999999996</v>
      </c>
      <c r="E22" s="66">
        <v>0.12640000000000001</v>
      </c>
      <c r="F22" s="66">
        <v>0.1148</v>
      </c>
      <c r="G22" s="66">
        <v>0</v>
      </c>
      <c r="H22" s="66">
        <v>2.3699999999999999E-2</v>
      </c>
      <c r="I22" s="66">
        <v>1.6199999999999999E-2</v>
      </c>
      <c r="J22" s="66">
        <v>1.3100000000000001E-2</v>
      </c>
      <c r="K22" s="66"/>
      <c r="L22" s="66">
        <v>0.61450000000000005</v>
      </c>
      <c r="M22" s="66">
        <v>0.1915</v>
      </c>
      <c r="N22" s="67">
        <v>0.70299999999999996</v>
      </c>
      <c r="O22" s="97">
        <f t="shared" si="4"/>
        <v>8233.0181730000004</v>
      </c>
      <c r="P22" s="104">
        <v>34.47</v>
      </c>
      <c r="Q22" s="99">
        <f t="shared" si="5"/>
        <v>9.5749999999999993</v>
      </c>
      <c r="R22" s="100">
        <f t="shared" si="0"/>
        <v>9123.91338</v>
      </c>
      <c r="S22" s="104">
        <v>38.200000000000003</v>
      </c>
      <c r="T22" s="102">
        <f t="shared" si="1"/>
        <v>10.611111111111112</v>
      </c>
      <c r="U22" s="103">
        <f t="shared" si="2"/>
        <v>11942.295</v>
      </c>
      <c r="V22" s="104">
        <v>50</v>
      </c>
      <c r="W22" s="102">
        <f t="shared" si="3"/>
        <v>13.888888888888889</v>
      </c>
      <c r="X22" s="73">
        <v>-26.9</v>
      </c>
      <c r="Y22" s="74"/>
      <c r="Z22" s="75" t="s">
        <v>87</v>
      </c>
      <c r="AA22" s="75" t="s">
        <v>86</v>
      </c>
      <c r="AB22" s="72"/>
      <c r="AC22" s="10">
        <f t="shared" si="6"/>
        <v>100</v>
      </c>
      <c r="AD22" s="11" t="str">
        <f t="shared" si="7"/>
        <v>ОК</v>
      </c>
      <c r="AE22" s="61"/>
      <c r="AF22" s="12"/>
      <c r="AG22" s="12"/>
    </row>
    <row r="23" spans="1:33" x14ac:dyDescent="0.25">
      <c r="A23" s="65">
        <v>13</v>
      </c>
      <c r="B23" s="66">
        <v>95.673000000000002</v>
      </c>
      <c r="C23" s="66">
        <v>2.4636</v>
      </c>
      <c r="D23" s="66">
        <v>0.77759999999999996</v>
      </c>
      <c r="E23" s="66">
        <v>0.1244</v>
      </c>
      <c r="F23" s="66">
        <v>0.11269999999999999</v>
      </c>
      <c r="G23" s="66">
        <v>0</v>
      </c>
      <c r="H23" s="66">
        <v>2.3699999999999999E-2</v>
      </c>
      <c r="I23" s="66">
        <v>1.5900000000000001E-2</v>
      </c>
      <c r="J23" s="66">
        <v>1.29E-2</v>
      </c>
      <c r="K23" s="66"/>
      <c r="L23" s="66">
        <v>0.61070000000000002</v>
      </c>
      <c r="M23" s="66">
        <v>0.18559999999999999</v>
      </c>
      <c r="N23" s="67">
        <v>0.70240000000000002</v>
      </c>
      <c r="O23" s="97">
        <f t="shared" si="4"/>
        <v>8228.2412550000008</v>
      </c>
      <c r="P23" s="104">
        <v>34.450000000000003</v>
      </c>
      <c r="Q23" s="99">
        <f t="shared" si="5"/>
        <v>9.5694444444444446</v>
      </c>
      <c r="R23" s="100">
        <f t="shared" si="0"/>
        <v>9119.1364620000004</v>
      </c>
      <c r="S23" s="101">
        <v>38.18</v>
      </c>
      <c r="T23" s="102">
        <f t="shared" si="1"/>
        <v>10.605555555555556</v>
      </c>
      <c r="U23" s="103">
        <f t="shared" si="2"/>
        <v>11939.906541</v>
      </c>
      <c r="V23" s="104">
        <v>49.99</v>
      </c>
      <c r="W23" s="102">
        <f t="shared" si="3"/>
        <v>13.886111111111111</v>
      </c>
      <c r="X23" s="73">
        <v>-26.7</v>
      </c>
      <c r="Y23" s="68"/>
      <c r="Z23" s="70"/>
      <c r="AA23" s="71"/>
      <c r="AB23" s="72"/>
      <c r="AC23" s="10">
        <f t="shared" si="6"/>
        <v>100.0001</v>
      </c>
      <c r="AD23" s="11" t="str">
        <f t="shared" si="7"/>
        <v xml:space="preserve"> </v>
      </c>
      <c r="AE23" s="61"/>
      <c r="AF23" s="12"/>
      <c r="AG23" s="12"/>
    </row>
    <row r="24" spans="1:33" x14ac:dyDescent="0.25">
      <c r="A24" s="65">
        <v>14</v>
      </c>
      <c r="B24" s="66">
        <v>95.604900000000001</v>
      </c>
      <c r="C24" s="66">
        <v>2.5055999999999998</v>
      </c>
      <c r="D24" s="66">
        <v>0.79100000000000004</v>
      </c>
      <c r="E24" s="66">
        <v>0.126</v>
      </c>
      <c r="F24" s="66">
        <v>0.1143</v>
      </c>
      <c r="G24" s="66">
        <v>0</v>
      </c>
      <c r="H24" s="66">
        <v>2.3900000000000001E-2</v>
      </c>
      <c r="I24" s="66">
        <v>1.6400000000000001E-2</v>
      </c>
      <c r="J24" s="66">
        <v>1.3100000000000001E-2</v>
      </c>
      <c r="K24" s="66"/>
      <c r="L24" s="66">
        <v>0.61360000000000003</v>
      </c>
      <c r="M24" s="66">
        <v>0.19120000000000001</v>
      </c>
      <c r="N24" s="67">
        <v>0.70299999999999996</v>
      </c>
      <c r="O24" s="97">
        <f t="shared" si="4"/>
        <v>8209.1335829999989</v>
      </c>
      <c r="P24" s="104">
        <v>34.369999999999997</v>
      </c>
      <c r="Q24" s="99">
        <f t="shared" si="5"/>
        <v>9.5472222222222207</v>
      </c>
      <c r="R24" s="100">
        <f t="shared" si="0"/>
        <v>9123.91338</v>
      </c>
      <c r="S24" s="101">
        <v>38.200000000000003</v>
      </c>
      <c r="T24" s="102">
        <f t="shared" si="1"/>
        <v>10.611111111111112</v>
      </c>
      <c r="U24" s="103">
        <f t="shared" si="2"/>
        <v>11942.295</v>
      </c>
      <c r="V24" s="104">
        <v>50</v>
      </c>
      <c r="W24" s="102">
        <f t="shared" si="3"/>
        <v>13.888888888888889</v>
      </c>
      <c r="X24" s="73">
        <v>-26.8</v>
      </c>
      <c r="Y24" s="68"/>
      <c r="Z24" s="75"/>
      <c r="AA24" s="75"/>
      <c r="AB24" s="72"/>
      <c r="AC24" s="10">
        <f t="shared" si="6"/>
        <v>100</v>
      </c>
      <c r="AD24" s="11" t="str">
        <f t="shared" si="7"/>
        <v>ОК</v>
      </c>
      <c r="AE24" s="61"/>
      <c r="AF24" s="12"/>
      <c r="AG24" s="12"/>
    </row>
    <row r="25" spans="1:33" x14ac:dyDescent="0.25">
      <c r="A25" s="65">
        <v>15</v>
      </c>
      <c r="B25" s="66">
        <v>95.611800000000002</v>
      </c>
      <c r="C25" s="66">
        <v>2.5032999999999999</v>
      </c>
      <c r="D25" s="66">
        <v>0.78920000000000001</v>
      </c>
      <c r="E25" s="66">
        <v>0.12590000000000001</v>
      </c>
      <c r="F25" s="66">
        <v>0.1139</v>
      </c>
      <c r="G25" s="66">
        <v>0</v>
      </c>
      <c r="H25" s="66">
        <v>2.3900000000000001E-2</v>
      </c>
      <c r="I25" s="66">
        <v>1.6500000000000001E-2</v>
      </c>
      <c r="J25" s="66">
        <v>1.37E-2</v>
      </c>
      <c r="K25" s="66"/>
      <c r="L25" s="66">
        <v>0.6109</v>
      </c>
      <c r="M25" s="66">
        <v>0.191</v>
      </c>
      <c r="N25" s="67">
        <v>0.70289999999999997</v>
      </c>
      <c r="O25" s="97">
        <f t="shared" si="4"/>
        <v>8233.0181730000004</v>
      </c>
      <c r="P25" s="104">
        <v>34.47</v>
      </c>
      <c r="Q25" s="99">
        <f t="shared" si="5"/>
        <v>9.5749999999999993</v>
      </c>
      <c r="R25" s="100">
        <f t="shared" si="0"/>
        <v>9123.91338</v>
      </c>
      <c r="S25" s="101">
        <v>38.200000000000003</v>
      </c>
      <c r="T25" s="102">
        <f t="shared" si="1"/>
        <v>10.611111111111112</v>
      </c>
      <c r="U25" s="103">
        <f t="shared" si="2"/>
        <v>11942.295</v>
      </c>
      <c r="V25" s="104">
        <v>50</v>
      </c>
      <c r="W25" s="102">
        <f t="shared" si="3"/>
        <v>13.888888888888889</v>
      </c>
      <c r="X25" s="73">
        <v>-26.8</v>
      </c>
      <c r="Y25" s="68"/>
      <c r="Z25" s="76"/>
      <c r="AA25" s="75"/>
      <c r="AB25" s="77"/>
      <c r="AC25" s="10">
        <f t="shared" si="6"/>
        <v>100.00009999999999</v>
      </c>
      <c r="AD25" s="11" t="str">
        <f t="shared" si="7"/>
        <v xml:space="preserve"> </v>
      </c>
      <c r="AE25" s="61"/>
      <c r="AF25" s="12"/>
      <c r="AG25" s="12"/>
    </row>
    <row r="26" spans="1:33" x14ac:dyDescent="0.25">
      <c r="A26" s="65">
        <v>16</v>
      </c>
      <c r="B26" s="66">
        <v>95.6023</v>
      </c>
      <c r="C26" s="66">
        <v>2.5139999999999998</v>
      </c>
      <c r="D26" s="66">
        <v>0.78869999999999996</v>
      </c>
      <c r="E26" s="66">
        <v>0.1246</v>
      </c>
      <c r="F26" s="66">
        <v>0.1119</v>
      </c>
      <c r="G26" s="66">
        <v>0</v>
      </c>
      <c r="H26" s="66">
        <v>2.3699999999999999E-2</v>
      </c>
      <c r="I26" s="66">
        <v>1.6E-2</v>
      </c>
      <c r="J26" s="66">
        <v>1.2800000000000001E-2</v>
      </c>
      <c r="K26" s="66"/>
      <c r="L26" s="66">
        <v>0.61280000000000001</v>
      </c>
      <c r="M26" s="66">
        <v>0.1933</v>
      </c>
      <c r="N26" s="67">
        <v>0.70289999999999997</v>
      </c>
      <c r="O26" s="97">
        <f t="shared" si="4"/>
        <v>8230.6297140000006</v>
      </c>
      <c r="P26" s="104">
        <v>34.46</v>
      </c>
      <c r="Q26" s="99">
        <f t="shared" si="5"/>
        <v>9.5722222222222229</v>
      </c>
      <c r="R26" s="100">
        <f t="shared" si="0"/>
        <v>9121.5249210000002</v>
      </c>
      <c r="S26" s="101">
        <v>38.19</v>
      </c>
      <c r="T26" s="102">
        <f t="shared" si="1"/>
        <v>10.608333333333333</v>
      </c>
      <c r="U26" s="103">
        <f t="shared" si="2"/>
        <v>11942.295</v>
      </c>
      <c r="V26" s="104">
        <v>50</v>
      </c>
      <c r="W26" s="102">
        <f t="shared" si="3"/>
        <v>13.888888888888889</v>
      </c>
      <c r="X26" s="73">
        <v>-26.8</v>
      </c>
      <c r="Y26" s="68"/>
      <c r="Z26" s="71"/>
      <c r="AA26" s="71"/>
      <c r="AB26" s="77"/>
      <c r="AC26" s="10">
        <f t="shared" si="6"/>
        <v>100.0001</v>
      </c>
      <c r="AD26" s="11" t="str">
        <f t="shared" si="7"/>
        <v xml:space="preserve"> </v>
      </c>
      <c r="AE26" s="61"/>
      <c r="AF26" s="12"/>
      <c r="AG26" s="12"/>
    </row>
    <row r="27" spans="1:33" x14ac:dyDescent="0.25">
      <c r="A27" s="65">
        <v>17</v>
      </c>
      <c r="B27" s="66">
        <v>95.473299999999995</v>
      </c>
      <c r="C27" s="66">
        <v>2.5933999999999999</v>
      </c>
      <c r="D27" s="66">
        <v>0.81359999999999999</v>
      </c>
      <c r="E27" s="66">
        <v>0.12839999999999999</v>
      </c>
      <c r="F27" s="66">
        <v>0.1152</v>
      </c>
      <c r="G27" s="66">
        <v>0</v>
      </c>
      <c r="H27" s="66">
        <v>2.41E-2</v>
      </c>
      <c r="I27" s="66">
        <v>1.6500000000000001E-2</v>
      </c>
      <c r="J27" s="66">
        <v>1.35E-2</v>
      </c>
      <c r="K27" s="66"/>
      <c r="L27" s="66">
        <v>0.61419999999999997</v>
      </c>
      <c r="M27" s="66">
        <v>0.20799999999999999</v>
      </c>
      <c r="N27" s="67">
        <v>0.70399999999999996</v>
      </c>
      <c r="O27" s="97">
        <f t="shared" si="4"/>
        <v>8240.1835499999997</v>
      </c>
      <c r="P27" s="104">
        <v>34.5</v>
      </c>
      <c r="Q27" s="99">
        <f t="shared" si="5"/>
        <v>9.5833333333333339</v>
      </c>
      <c r="R27" s="100">
        <f t="shared" si="0"/>
        <v>9131.0787569999993</v>
      </c>
      <c r="S27" s="101">
        <v>38.229999999999997</v>
      </c>
      <c r="T27" s="102">
        <f t="shared" si="1"/>
        <v>10.619444444444444</v>
      </c>
      <c r="U27" s="103">
        <f t="shared" si="2"/>
        <v>11944.683459</v>
      </c>
      <c r="V27" s="104">
        <v>50.01</v>
      </c>
      <c r="W27" s="102">
        <f t="shared" si="3"/>
        <v>13.891666666666666</v>
      </c>
      <c r="X27" s="73">
        <v>-27</v>
      </c>
      <c r="Y27" s="68"/>
      <c r="Z27" s="75"/>
      <c r="AA27" s="78"/>
      <c r="AB27" s="72"/>
      <c r="AC27" s="10">
        <f t="shared" si="6"/>
        <v>100.00019999999998</v>
      </c>
      <c r="AD27" s="11" t="str">
        <f t="shared" si="7"/>
        <v xml:space="preserve"> </v>
      </c>
      <c r="AE27" s="61"/>
      <c r="AF27" s="12"/>
      <c r="AG27" s="12"/>
    </row>
    <row r="28" spans="1:33" x14ac:dyDescent="0.25">
      <c r="A28" s="65">
        <v>18</v>
      </c>
      <c r="B28" s="66">
        <v>95.400300000000001</v>
      </c>
      <c r="C28" s="66">
        <v>2.6410999999999998</v>
      </c>
      <c r="D28" s="66">
        <v>0.82840000000000003</v>
      </c>
      <c r="E28" s="66">
        <v>0.13059999999999999</v>
      </c>
      <c r="F28" s="66">
        <v>0.1173</v>
      </c>
      <c r="G28" s="66">
        <v>0</v>
      </c>
      <c r="H28" s="66">
        <v>2.4899999999999999E-2</v>
      </c>
      <c r="I28" s="66">
        <v>1.6899999999999998E-2</v>
      </c>
      <c r="J28" s="66">
        <v>1.4E-2</v>
      </c>
      <c r="K28" s="66">
        <v>8.3999999999999995E-3</v>
      </c>
      <c r="L28" s="66">
        <v>0.61309999999999998</v>
      </c>
      <c r="M28" s="66">
        <v>0.21340000000000001</v>
      </c>
      <c r="N28" s="67">
        <v>0.70469999999999999</v>
      </c>
      <c r="O28" s="97">
        <f t="shared" si="4"/>
        <v>8244.9604680000011</v>
      </c>
      <c r="P28" s="104">
        <v>34.520000000000003</v>
      </c>
      <c r="Q28" s="99">
        <f t="shared" si="5"/>
        <v>9.5888888888888903</v>
      </c>
      <c r="R28" s="100">
        <f t="shared" si="0"/>
        <v>9138.2441339999987</v>
      </c>
      <c r="S28" s="101">
        <v>38.26</v>
      </c>
      <c r="T28" s="102">
        <f t="shared" si="1"/>
        <v>10.627777777777776</v>
      </c>
      <c r="U28" s="103">
        <f t="shared" si="2"/>
        <v>11947.071918000001</v>
      </c>
      <c r="V28" s="104">
        <v>50.02</v>
      </c>
      <c r="W28" s="102">
        <f t="shared" si="3"/>
        <v>13.894444444444446</v>
      </c>
      <c r="X28" s="73">
        <v>-27.1</v>
      </c>
      <c r="Y28" s="68"/>
      <c r="Z28" s="71"/>
      <c r="AA28" s="71"/>
      <c r="AB28" s="77">
        <v>0</v>
      </c>
      <c r="AC28" s="10">
        <f t="shared" si="6"/>
        <v>100.00839999999999</v>
      </c>
      <c r="AD28" s="11" t="str">
        <f t="shared" si="7"/>
        <v xml:space="preserve"> </v>
      </c>
      <c r="AE28" s="61"/>
      <c r="AF28" s="12"/>
      <c r="AG28" s="12"/>
    </row>
    <row r="29" spans="1:33" x14ac:dyDescent="0.25">
      <c r="A29" s="65">
        <v>19</v>
      </c>
      <c r="B29" s="66">
        <v>95.453800000000001</v>
      </c>
      <c r="C29" s="66">
        <v>2.5960999999999999</v>
      </c>
      <c r="D29" s="66">
        <v>0.81669999999999998</v>
      </c>
      <c r="E29" s="66">
        <v>0.12959999999999999</v>
      </c>
      <c r="F29" s="66">
        <v>0.1174</v>
      </c>
      <c r="G29" s="66">
        <v>0</v>
      </c>
      <c r="H29" s="66">
        <v>2.5000000000000001E-2</v>
      </c>
      <c r="I29" s="66">
        <v>1.72E-2</v>
      </c>
      <c r="J29" s="66">
        <v>1.4500000000000001E-2</v>
      </c>
      <c r="K29" s="66"/>
      <c r="L29" s="66">
        <v>0.61909999999999998</v>
      </c>
      <c r="M29" s="66">
        <v>0.21079999999999999</v>
      </c>
      <c r="N29" s="67">
        <v>0.70430000000000004</v>
      </c>
      <c r="O29" s="97">
        <f t="shared" si="4"/>
        <v>8242.5720089999995</v>
      </c>
      <c r="P29" s="104">
        <v>34.51</v>
      </c>
      <c r="Q29" s="99">
        <f t="shared" si="5"/>
        <v>9.5861111111111104</v>
      </c>
      <c r="R29" s="100">
        <f t="shared" si="0"/>
        <v>9133.4672160000009</v>
      </c>
      <c r="S29" s="101">
        <v>38.24</v>
      </c>
      <c r="T29" s="102">
        <f t="shared" si="1"/>
        <v>10.622222222222222</v>
      </c>
      <c r="U29" s="103">
        <f t="shared" si="2"/>
        <v>11942.295</v>
      </c>
      <c r="V29" s="104">
        <v>50</v>
      </c>
      <c r="W29" s="102">
        <f t="shared" si="3"/>
        <v>13.888888888888889</v>
      </c>
      <c r="X29" s="73">
        <v>-27.8</v>
      </c>
      <c r="Y29" s="74"/>
      <c r="Z29" s="75" t="s">
        <v>87</v>
      </c>
      <c r="AA29" s="75" t="s">
        <v>86</v>
      </c>
      <c r="AB29" s="72"/>
      <c r="AC29" s="10">
        <f t="shared" si="6"/>
        <v>100.00020000000002</v>
      </c>
      <c r="AD29" s="11" t="str">
        <f t="shared" si="7"/>
        <v xml:space="preserve"> </v>
      </c>
      <c r="AE29" s="61"/>
      <c r="AF29" s="12"/>
      <c r="AG29" s="12"/>
    </row>
    <row r="30" spans="1:33" x14ac:dyDescent="0.25">
      <c r="A30" s="65">
        <v>20</v>
      </c>
      <c r="B30" s="66">
        <v>95.536100000000005</v>
      </c>
      <c r="C30" s="66">
        <v>2.5461999999999998</v>
      </c>
      <c r="D30" s="66">
        <v>0.80330000000000001</v>
      </c>
      <c r="E30" s="66">
        <v>0.12790000000000001</v>
      </c>
      <c r="F30" s="66">
        <v>0.1153</v>
      </c>
      <c r="G30" s="66">
        <v>0</v>
      </c>
      <c r="H30" s="66">
        <v>2.4899999999999999E-2</v>
      </c>
      <c r="I30" s="66">
        <v>1.7399999999999999E-2</v>
      </c>
      <c r="J30" s="66">
        <v>1.46E-2</v>
      </c>
      <c r="K30" s="66"/>
      <c r="L30" s="66">
        <v>0.61399999999999999</v>
      </c>
      <c r="M30" s="66">
        <v>0.20039999999999999</v>
      </c>
      <c r="N30" s="67">
        <v>0.7036</v>
      </c>
      <c r="O30" s="97">
        <f t="shared" si="4"/>
        <v>8237.795091</v>
      </c>
      <c r="P30" s="104">
        <v>34.49</v>
      </c>
      <c r="Q30" s="99">
        <f t="shared" si="5"/>
        <v>9.5805555555555557</v>
      </c>
      <c r="R30" s="100">
        <f t="shared" si="0"/>
        <v>9128.6902979999995</v>
      </c>
      <c r="S30" s="101">
        <v>38.22</v>
      </c>
      <c r="T30" s="102">
        <f t="shared" si="1"/>
        <v>10.616666666666665</v>
      </c>
      <c r="U30" s="103">
        <f t="shared" si="2"/>
        <v>11942.295</v>
      </c>
      <c r="V30" s="104">
        <v>50</v>
      </c>
      <c r="W30" s="102">
        <f t="shared" si="3"/>
        <v>13.888888888888889</v>
      </c>
      <c r="X30" s="73">
        <v>-27.3</v>
      </c>
      <c r="Y30" s="74"/>
      <c r="Z30" s="70"/>
      <c r="AA30" s="71"/>
      <c r="AB30" s="77"/>
      <c r="AC30" s="10">
        <f t="shared" si="6"/>
        <v>100.0001</v>
      </c>
      <c r="AD30" s="11" t="str">
        <f t="shared" si="7"/>
        <v xml:space="preserve"> </v>
      </c>
      <c r="AE30" s="61"/>
      <c r="AF30" s="12"/>
      <c r="AG30" s="12"/>
    </row>
    <row r="31" spans="1:33" x14ac:dyDescent="0.25">
      <c r="A31" s="65">
        <v>21</v>
      </c>
      <c r="B31" s="66">
        <v>95.169899999999998</v>
      </c>
      <c r="C31" s="66">
        <v>2.76</v>
      </c>
      <c r="D31" s="66">
        <v>0.87119999999999997</v>
      </c>
      <c r="E31" s="66">
        <v>0.13270000000000001</v>
      </c>
      <c r="F31" s="66">
        <v>0.12770000000000001</v>
      </c>
      <c r="G31" s="66">
        <v>5.4999999999999997E-3</v>
      </c>
      <c r="H31" s="66">
        <v>2.01E-2</v>
      </c>
      <c r="I31" s="66">
        <v>1.44E-2</v>
      </c>
      <c r="J31" s="66">
        <v>1.1900000000000001E-2</v>
      </c>
      <c r="K31" s="66">
        <v>9.1000000000000004E-3</v>
      </c>
      <c r="L31" s="66">
        <v>0.65859999999999996</v>
      </c>
      <c r="M31" s="66">
        <v>0.21870000000000001</v>
      </c>
      <c r="N31" s="67">
        <v>0.70630000000000004</v>
      </c>
      <c r="O31" s="97">
        <f t="shared" si="4"/>
        <v>8254.5143040000003</v>
      </c>
      <c r="P31" s="104">
        <v>34.56</v>
      </c>
      <c r="Q31" s="99">
        <f t="shared" si="5"/>
        <v>9.6</v>
      </c>
      <c r="R31" s="100">
        <f t="shared" si="0"/>
        <v>9147.4397011499987</v>
      </c>
      <c r="S31" s="104">
        <v>38.298499999999997</v>
      </c>
      <c r="T31" s="102">
        <f t="shared" si="1"/>
        <v>10.638472222222221</v>
      </c>
      <c r="U31" s="103">
        <f t="shared" si="2"/>
        <v>11944.683459</v>
      </c>
      <c r="V31" s="104">
        <v>50.01</v>
      </c>
      <c r="W31" s="102">
        <f t="shared" si="3"/>
        <v>13.891666666666666</v>
      </c>
      <c r="X31" s="73">
        <v>-23.1</v>
      </c>
      <c r="Y31" s="74"/>
      <c r="Z31" s="75"/>
      <c r="AA31" s="75"/>
      <c r="AB31" s="77"/>
      <c r="AC31" s="10">
        <f t="shared" si="6"/>
        <v>99.999800000000008</v>
      </c>
      <c r="AD31" s="11" t="str">
        <f t="shared" si="7"/>
        <v xml:space="preserve"> </v>
      </c>
      <c r="AE31" s="61"/>
      <c r="AF31" s="12"/>
      <c r="AG31" s="12"/>
    </row>
    <row r="32" spans="1:33" x14ac:dyDescent="0.25">
      <c r="A32" s="65">
        <v>22</v>
      </c>
      <c r="B32" s="66">
        <v>95.195800000000006</v>
      </c>
      <c r="C32" s="66">
        <v>2.7496999999999998</v>
      </c>
      <c r="D32" s="66">
        <v>0.87319999999999998</v>
      </c>
      <c r="E32" s="66">
        <v>0.1394</v>
      </c>
      <c r="F32" s="66">
        <v>0.12659999999999999</v>
      </c>
      <c r="G32" s="66">
        <v>0</v>
      </c>
      <c r="H32" s="66">
        <v>2.81E-2</v>
      </c>
      <c r="I32" s="66">
        <v>1.9800000000000002E-2</v>
      </c>
      <c r="J32" s="66">
        <v>1.8100000000000002E-2</v>
      </c>
      <c r="K32" s="66"/>
      <c r="L32" s="66">
        <v>0.61429999999999996</v>
      </c>
      <c r="M32" s="66">
        <v>0.23530000000000001</v>
      </c>
      <c r="N32" s="67">
        <v>0.70669999999999999</v>
      </c>
      <c r="O32" s="97">
        <f t="shared" si="4"/>
        <v>8261.6796810000014</v>
      </c>
      <c r="P32" s="104">
        <v>34.590000000000003</v>
      </c>
      <c r="Q32" s="99">
        <f t="shared" si="5"/>
        <v>9.6083333333333343</v>
      </c>
      <c r="R32" s="100">
        <f t="shared" si="0"/>
        <v>9154.963346999999</v>
      </c>
      <c r="S32" s="101">
        <v>38.33</v>
      </c>
      <c r="T32" s="102">
        <f t="shared" si="1"/>
        <v>10.647222222222222</v>
      </c>
      <c r="U32" s="103">
        <f t="shared" si="2"/>
        <v>11951.848835999999</v>
      </c>
      <c r="V32" s="104">
        <v>50.04</v>
      </c>
      <c r="W32" s="102">
        <f t="shared" si="3"/>
        <v>13.899999999999999</v>
      </c>
      <c r="X32" s="73">
        <v>-25</v>
      </c>
      <c r="Y32" s="68"/>
      <c r="Z32" s="75"/>
      <c r="AA32" s="75"/>
      <c r="AB32" s="72"/>
      <c r="AC32" s="10">
        <f t="shared" si="6"/>
        <v>100.0003</v>
      </c>
      <c r="AD32" s="11" t="str">
        <f t="shared" si="7"/>
        <v xml:space="preserve"> </v>
      </c>
      <c r="AE32" s="61"/>
      <c r="AF32" s="12"/>
      <c r="AG32" s="12"/>
    </row>
    <row r="33" spans="1:33" x14ac:dyDescent="0.25">
      <c r="A33" s="65">
        <v>23</v>
      </c>
      <c r="B33" s="66">
        <v>95.321700000000007</v>
      </c>
      <c r="C33" s="66">
        <v>2.6667000000000001</v>
      </c>
      <c r="D33" s="66">
        <v>0.84530000000000005</v>
      </c>
      <c r="E33" s="66">
        <v>0.13489999999999999</v>
      </c>
      <c r="F33" s="66">
        <v>0.12239999999999999</v>
      </c>
      <c r="G33" s="66">
        <v>0</v>
      </c>
      <c r="H33" s="66">
        <v>2.69E-2</v>
      </c>
      <c r="I33" s="66">
        <v>1.8499999999999999E-2</v>
      </c>
      <c r="J33" s="66">
        <v>1.7000000000000001E-2</v>
      </c>
      <c r="K33" s="66"/>
      <c r="L33" s="66">
        <v>0.62139999999999995</v>
      </c>
      <c r="M33" s="66">
        <v>0.2253</v>
      </c>
      <c r="N33" s="67">
        <v>0.70550000000000002</v>
      </c>
      <c r="O33" s="97">
        <f t="shared" si="4"/>
        <v>8252.1258449999987</v>
      </c>
      <c r="P33" s="104">
        <v>34.549999999999997</v>
      </c>
      <c r="Q33" s="99">
        <f t="shared" si="5"/>
        <v>9.5972222222222214</v>
      </c>
      <c r="R33" s="100">
        <f t="shared" si="0"/>
        <v>9143.0210520000001</v>
      </c>
      <c r="S33" s="101">
        <v>38.28</v>
      </c>
      <c r="T33" s="102">
        <f t="shared" si="1"/>
        <v>10.633333333333333</v>
      </c>
      <c r="U33" s="103">
        <f t="shared" si="2"/>
        <v>11947.071918000001</v>
      </c>
      <c r="V33" s="104">
        <v>50.02</v>
      </c>
      <c r="W33" s="102">
        <f t="shared" si="3"/>
        <v>13.894444444444446</v>
      </c>
      <c r="X33" s="73">
        <v>-25</v>
      </c>
      <c r="Y33" s="68"/>
      <c r="Z33" s="71"/>
      <c r="AA33" s="71"/>
      <c r="AB33" s="79"/>
      <c r="AC33" s="10">
        <f t="shared" si="6"/>
        <v>100.0001</v>
      </c>
      <c r="AD33" s="11" t="str">
        <f t="shared" si="7"/>
        <v xml:space="preserve"> </v>
      </c>
      <c r="AE33" s="61"/>
      <c r="AF33" s="12"/>
      <c r="AG33" s="12"/>
    </row>
    <row r="34" spans="1:33" x14ac:dyDescent="0.25">
      <c r="A34" s="65">
        <v>24</v>
      </c>
      <c r="B34" s="66">
        <v>95.379599999999996</v>
      </c>
      <c r="C34" s="66">
        <v>2.6253000000000002</v>
      </c>
      <c r="D34" s="66">
        <v>0.82940000000000003</v>
      </c>
      <c r="E34" s="66">
        <v>0.1336</v>
      </c>
      <c r="F34" s="66">
        <v>0.1215</v>
      </c>
      <c r="G34" s="66">
        <v>0</v>
      </c>
      <c r="H34" s="66">
        <v>2.6100000000000002E-2</v>
      </c>
      <c r="I34" s="66">
        <v>1.83E-2</v>
      </c>
      <c r="J34" s="66">
        <v>1.67E-2</v>
      </c>
      <c r="K34" s="66"/>
      <c r="L34" s="66">
        <v>0.63109999999999999</v>
      </c>
      <c r="M34" s="66">
        <v>0.21870000000000001</v>
      </c>
      <c r="N34" s="67">
        <v>0.70499999999999996</v>
      </c>
      <c r="O34" s="97">
        <f t="shared" si="4"/>
        <v>8244.9604680000011</v>
      </c>
      <c r="P34" s="104">
        <v>34.520000000000003</v>
      </c>
      <c r="Q34" s="99">
        <f t="shared" si="5"/>
        <v>9.5888888888888903</v>
      </c>
      <c r="R34" s="100">
        <f t="shared" si="0"/>
        <v>9138.2441339999987</v>
      </c>
      <c r="S34" s="101">
        <v>38.26</v>
      </c>
      <c r="T34" s="102">
        <f t="shared" si="1"/>
        <v>10.627777777777776</v>
      </c>
      <c r="U34" s="103">
        <f t="shared" si="2"/>
        <v>11944.683459</v>
      </c>
      <c r="V34" s="104">
        <v>50.01</v>
      </c>
      <c r="W34" s="102">
        <f t="shared" si="3"/>
        <v>13.891666666666666</v>
      </c>
      <c r="X34" s="73">
        <v>-26.1</v>
      </c>
      <c r="Y34" s="68"/>
      <c r="Z34" s="75"/>
      <c r="AA34" s="75"/>
      <c r="AB34" s="72"/>
      <c r="AC34" s="10">
        <f t="shared" si="6"/>
        <v>100.0003</v>
      </c>
      <c r="AD34" s="11" t="str">
        <f t="shared" si="7"/>
        <v xml:space="preserve"> </v>
      </c>
      <c r="AE34" s="61"/>
      <c r="AF34" s="12"/>
      <c r="AG34" s="12"/>
    </row>
    <row r="35" spans="1:33" x14ac:dyDescent="0.25">
      <c r="A35" s="65">
        <v>25</v>
      </c>
      <c r="B35" s="66">
        <v>95.419300000000007</v>
      </c>
      <c r="C35" s="66">
        <v>2.6063999999999998</v>
      </c>
      <c r="D35" s="66">
        <v>0.82089999999999996</v>
      </c>
      <c r="E35" s="66">
        <v>0.13239999999999999</v>
      </c>
      <c r="F35" s="66">
        <v>0.1202</v>
      </c>
      <c r="G35" s="66">
        <v>0</v>
      </c>
      <c r="H35" s="66">
        <v>2.4500000000000001E-2</v>
      </c>
      <c r="I35" s="66">
        <v>1.8100000000000002E-2</v>
      </c>
      <c r="J35" s="66">
        <v>1.54E-2</v>
      </c>
      <c r="K35" s="66">
        <v>8.0000000000000002E-3</v>
      </c>
      <c r="L35" s="66">
        <v>0.62090000000000001</v>
      </c>
      <c r="M35" s="66">
        <v>0.214</v>
      </c>
      <c r="N35" s="67">
        <v>0.7046</v>
      </c>
      <c r="O35" s="97">
        <f t="shared" si="4"/>
        <v>8242.5720089999995</v>
      </c>
      <c r="P35" s="104">
        <v>34.51</v>
      </c>
      <c r="Q35" s="99">
        <f t="shared" si="5"/>
        <v>9.5861111111111104</v>
      </c>
      <c r="R35" s="100">
        <f t="shared" si="0"/>
        <v>9133.4672160000009</v>
      </c>
      <c r="S35" s="101">
        <v>38.24</v>
      </c>
      <c r="T35" s="102">
        <f t="shared" si="1"/>
        <v>10.622222222222222</v>
      </c>
      <c r="U35" s="103">
        <f t="shared" si="2"/>
        <v>11942.295</v>
      </c>
      <c r="V35" s="104">
        <v>50</v>
      </c>
      <c r="W35" s="102">
        <f t="shared" si="3"/>
        <v>13.888888888888889</v>
      </c>
      <c r="X35" s="73">
        <v>-26.1</v>
      </c>
      <c r="Y35" s="68"/>
      <c r="Z35" s="71"/>
      <c r="AA35" s="71"/>
      <c r="AB35" s="72"/>
      <c r="AC35" s="10">
        <f t="shared" si="6"/>
        <v>100.0001</v>
      </c>
      <c r="AD35" s="11" t="str">
        <f t="shared" si="7"/>
        <v xml:space="preserve"> </v>
      </c>
      <c r="AE35" s="61"/>
      <c r="AF35" s="12"/>
      <c r="AG35" s="12"/>
    </row>
    <row r="36" spans="1:33" x14ac:dyDescent="0.25">
      <c r="A36" s="65">
        <v>26</v>
      </c>
      <c r="B36" s="66">
        <v>95.454899999999995</v>
      </c>
      <c r="C36" s="66">
        <v>2.5899000000000001</v>
      </c>
      <c r="D36" s="66">
        <v>0.81189999999999996</v>
      </c>
      <c r="E36" s="66">
        <v>0.12909999999999999</v>
      </c>
      <c r="F36" s="66">
        <v>0.1157</v>
      </c>
      <c r="G36" s="66">
        <v>0</v>
      </c>
      <c r="H36" s="66">
        <v>2.5700000000000001E-2</v>
      </c>
      <c r="I36" s="66">
        <v>1.8100000000000002E-2</v>
      </c>
      <c r="J36" s="66">
        <v>1.4999999999999999E-2</v>
      </c>
      <c r="K36" s="66"/>
      <c r="L36" s="66">
        <v>0.62619999999999998</v>
      </c>
      <c r="M36" s="66">
        <v>0.2135</v>
      </c>
      <c r="N36" s="67">
        <v>0.70430000000000004</v>
      </c>
      <c r="O36" s="97">
        <f t="shared" si="4"/>
        <v>8240.1835499999997</v>
      </c>
      <c r="P36" s="104">
        <v>34.5</v>
      </c>
      <c r="Q36" s="99">
        <f t="shared" si="5"/>
        <v>9.5833333333333339</v>
      </c>
      <c r="R36" s="100">
        <f t="shared" si="0"/>
        <v>9131.0787569999993</v>
      </c>
      <c r="S36" s="101">
        <v>38.229999999999997</v>
      </c>
      <c r="T36" s="102">
        <f t="shared" si="1"/>
        <v>10.619444444444444</v>
      </c>
      <c r="U36" s="103">
        <f t="shared" si="2"/>
        <v>11942.295</v>
      </c>
      <c r="V36" s="104">
        <v>50</v>
      </c>
      <c r="W36" s="102">
        <f t="shared" si="3"/>
        <v>13.888888888888889</v>
      </c>
      <c r="X36" s="73">
        <v>-24.9</v>
      </c>
      <c r="Y36" s="68"/>
      <c r="Z36" s="75"/>
      <c r="AA36" s="75"/>
      <c r="AB36" s="72"/>
      <c r="AC36" s="10">
        <f t="shared" si="6"/>
        <v>99.999999999999986</v>
      </c>
      <c r="AD36" s="11" t="str">
        <f t="shared" si="7"/>
        <v>ОК</v>
      </c>
      <c r="AE36" s="61"/>
      <c r="AF36" s="12"/>
      <c r="AG36" s="12"/>
    </row>
    <row r="37" spans="1:33" x14ac:dyDescent="0.25">
      <c r="A37" s="65">
        <v>27</v>
      </c>
      <c r="B37" s="66">
        <v>95.413700000000006</v>
      </c>
      <c r="C37" s="66">
        <v>2.6160999999999999</v>
      </c>
      <c r="D37" s="66">
        <v>0.82199999999999995</v>
      </c>
      <c r="E37" s="66">
        <v>0.1321</v>
      </c>
      <c r="F37" s="66">
        <v>0.1196</v>
      </c>
      <c r="G37" s="66">
        <v>0</v>
      </c>
      <c r="H37" s="66">
        <v>2.53E-2</v>
      </c>
      <c r="I37" s="66">
        <v>1.77E-2</v>
      </c>
      <c r="J37" s="66">
        <v>1.4800000000000001E-2</v>
      </c>
      <c r="K37" s="66"/>
      <c r="L37" s="66">
        <v>0.62380000000000002</v>
      </c>
      <c r="M37" s="66">
        <v>0.21510000000000001</v>
      </c>
      <c r="N37" s="67">
        <v>0.7046</v>
      </c>
      <c r="O37" s="97">
        <f t="shared" si="4"/>
        <v>8242.5720089999995</v>
      </c>
      <c r="P37" s="104">
        <v>34.51</v>
      </c>
      <c r="Q37" s="99">
        <f t="shared" si="5"/>
        <v>9.5861111111111104</v>
      </c>
      <c r="R37" s="100">
        <f t="shared" si="0"/>
        <v>9135.8556750000007</v>
      </c>
      <c r="S37" s="101">
        <v>38.25</v>
      </c>
      <c r="T37" s="102">
        <f t="shared" si="1"/>
        <v>10.625</v>
      </c>
      <c r="U37" s="103">
        <f t="shared" si="2"/>
        <v>11944.683459</v>
      </c>
      <c r="V37" s="104">
        <v>50.01</v>
      </c>
      <c r="W37" s="102">
        <f t="shared" si="3"/>
        <v>13.891666666666666</v>
      </c>
      <c r="X37" s="73">
        <v>-24.8</v>
      </c>
      <c r="Y37" s="68"/>
      <c r="Z37" s="71"/>
      <c r="AA37" s="71"/>
      <c r="AB37" s="72"/>
      <c r="AC37" s="10">
        <f t="shared" si="6"/>
        <v>100.00020000000002</v>
      </c>
      <c r="AD37" s="11" t="str">
        <f t="shared" si="7"/>
        <v xml:space="preserve"> </v>
      </c>
      <c r="AE37" s="61"/>
      <c r="AF37" s="12"/>
      <c r="AG37" s="12"/>
    </row>
    <row r="38" spans="1:33" x14ac:dyDescent="0.25">
      <c r="A38" s="65">
        <v>28</v>
      </c>
      <c r="B38" s="66">
        <v>95.339799999999997</v>
      </c>
      <c r="C38" s="66">
        <v>2.6591999999999998</v>
      </c>
      <c r="D38" s="66">
        <v>0.83789999999999998</v>
      </c>
      <c r="E38" s="66">
        <v>0.13550000000000001</v>
      </c>
      <c r="F38" s="66">
        <v>0.1231</v>
      </c>
      <c r="G38" s="66">
        <v>0</v>
      </c>
      <c r="H38" s="66">
        <v>2.6700000000000002E-2</v>
      </c>
      <c r="I38" s="66">
        <v>1.8599999999999998E-2</v>
      </c>
      <c r="J38" s="66">
        <v>1.5100000000000001E-2</v>
      </c>
      <c r="K38" s="66"/>
      <c r="L38" s="66">
        <v>0.62360000000000004</v>
      </c>
      <c r="M38" s="66">
        <v>0.2205</v>
      </c>
      <c r="N38" s="67">
        <v>0.70530000000000004</v>
      </c>
      <c r="O38" s="97">
        <f t="shared" si="4"/>
        <v>8249.7373860000007</v>
      </c>
      <c r="P38" s="104">
        <v>34.54</v>
      </c>
      <c r="Q38" s="99">
        <f t="shared" si="5"/>
        <v>9.5944444444444432</v>
      </c>
      <c r="R38" s="100">
        <f t="shared" si="0"/>
        <v>9143.0210520000001</v>
      </c>
      <c r="S38" s="101">
        <v>38.28</v>
      </c>
      <c r="T38" s="102">
        <f t="shared" si="1"/>
        <v>10.633333333333333</v>
      </c>
      <c r="U38" s="103">
        <f t="shared" si="2"/>
        <v>11947.071918000001</v>
      </c>
      <c r="V38" s="104">
        <v>50.02</v>
      </c>
      <c r="W38" s="102">
        <f t="shared" si="3"/>
        <v>13.894444444444446</v>
      </c>
      <c r="X38" s="73">
        <v>-25.4</v>
      </c>
      <c r="Y38" s="74"/>
      <c r="Z38" s="70"/>
      <c r="AA38" s="71"/>
      <c r="AB38" s="72"/>
      <c r="AC38" s="10">
        <f t="shared" si="6"/>
        <v>100</v>
      </c>
      <c r="AD38" s="11" t="str">
        <f>IF(AC38=100,"ОК"," ")</f>
        <v>ОК</v>
      </c>
      <c r="AE38" s="61"/>
      <c r="AF38" s="12"/>
      <c r="AG38" s="12"/>
    </row>
    <row r="39" spans="1:33" x14ac:dyDescent="0.25">
      <c r="A39" s="65">
        <v>29</v>
      </c>
      <c r="B39" s="66">
        <v>95.266099999999994</v>
      </c>
      <c r="C39" s="66">
        <v>2.7069999999999999</v>
      </c>
      <c r="D39" s="66">
        <v>0.85580000000000001</v>
      </c>
      <c r="E39" s="66">
        <v>0.1371</v>
      </c>
      <c r="F39" s="66">
        <v>0.1242</v>
      </c>
      <c r="G39" s="66">
        <v>0</v>
      </c>
      <c r="H39" s="66">
        <v>2.6700000000000002E-2</v>
      </c>
      <c r="I39" s="66">
        <v>1.8499999999999999E-2</v>
      </c>
      <c r="J39" s="66">
        <v>1.4999999999999999E-2</v>
      </c>
      <c r="K39" s="66"/>
      <c r="L39" s="66">
        <v>0.62319999999999998</v>
      </c>
      <c r="M39" s="66">
        <v>0.22639999999999999</v>
      </c>
      <c r="N39" s="67">
        <v>0.70589999999999997</v>
      </c>
      <c r="O39" s="97">
        <f t="shared" si="4"/>
        <v>8254.5143040000003</v>
      </c>
      <c r="P39" s="104">
        <v>34.56</v>
      </c>
      <c r="Q39" s="99">
        <f t="shared" si="5"/>
        <v>9.6</v>
      </c>
      <c r="R39" s="100">
        <f t="shared" si="0"/>
        <v>9147.7979699999996</v>
      </c>
      <c r="S39" s="101">
        <v>38.299999999999997</v>
      </c>
      <c r="T39" s="102">
        <f t="shared" si="1"/>
        <v>10.638888888888888</v>
      </c>
      <c r="U39" s="103">
        <f t="shared" si="2"/>
        <v>11949.460376999999</v>
      </c>
      <c r="V39" s="104">
        <v>50.03</v>
      </c>
      <c r="W39" s="102">
        <f t="shared" si="3"/>
        <v>13.897222222222222</v>
      </c>
      <c r="X39" s="73">
        <v>-25.5</v>
      </c>
      <c r="Y39" s="68"/>
      <c r="Z39" s="70"/>
      <c r="AA39" s="71"/>
      <c r="AB39" s="72"/>
      <c r="AC39" s="10">
        <f t="shared" si="6"/>
        <v>100</v>
      </c>
      <c r="AD39" s="11"/>
      <c r="AE39" s="61"/>
      <c r="AF39" s="12"/>
      <c r="AG39" s="12"/>
    </row>
    <row r="40" spans="1:33" ht="15.75" thickBot="1" x14ac:dyDescent="0.3">
      <c r="A40" s="65">
        <v>30</v>
      </c>
      <c r="B40" s="66">
        <v>95.263199999999998</v>
      </c>
      <c r="C40" s="66">
        <v>2.7107000000000001</v>
      </c>
      <c r="D40" s="66">
        <v>0.85560000000000003</v>
      </c>
      <c r="E40" s="66">
        <v>0.1368</v>
      </c>
      <c r="F40" s="66">
        <v>0.1236</v>
      </c>
      <c r="G40" s="66">
        <v>0</v>
      </c>
      <c r="H40" s="66">
        <v>2.5899999999999999E-2</v>
      </c>
      <c r="I40" s="66">
        <v>1.78E-2</v>
      </c>
      <c r="J40" s="66">
        <v>1.3899999999999999E-2</v>
      </c>
      <c r="K40" s="66"/>
      <c r="L40" s="66">
        <v>0.62519999999999998</v>
      </c>
      <c r="M40" s="66">
        <v>0.22739999999999999</v>
      </c>
      <c r="N40" s="67">
        <v>0.70589999999999997</v>
      </c>
      <c r="O40" s="97">
        <f t="shared" si="4"/>
        <v>8254.5143040000003</v>
      </c>
      <c r="P40" s="104">
        <v>34.56</v>
      </c>
      <c r="Q40" s="99">
        <f t="shared" si="5"/>
        <v>9.6</v>
      </c>
      <c r="R40" s="100">
        <f t="shared" si="0"/>
        <v>9145.4095109999998</v>
      </c>
      <c r="S40" s="101">
        <v>38.29</v>
      </c>
      <c r="T40" s="102">
        <f t="shared" si="1"/>
        <v>10.636111111111111</v>
      </c>
      <c r="U40" s="103">
        <f t="shared" si="2"/>
        <v>11947.071918000001</v>
      </c>
      <c r="V40" s="104">
        <v>50.02</v>
      </c>
      <c r="W40" s="102">
        <f t="shared" si="3"/>
        <v>13.894444444444446</v>
      </c>
      <c r="X40" s="73">
        <v>-25.2</v>
      </c>
      <c r="Y40" s="68"/>
      <c r="Z40" s="70"/>
      <c r="AA40" s="71"/>
      <c r="AB40" s="72"/>
      <c r="AC40" s="10">
        <f t="shared" si="6"/>
        <v>100.00009999999999</v>
      </c>
      <c r="AD40" s="11"/>
      <c r="AE40" s="61"/>
      <c r="AF40" s="12"/>
      <c r="AG40" s="12"/>
    </row>
    <row r="41" spans="1:33" ht="15.75" hidden="1" thickBot="1" x14ac:dyDescent="0.3">
      <c r="A41" s="65">
        <v>31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97"/>
      <c r="P41" s="104"/>
      <c r="Q41" s="99"/>
      <c r="R41" s="100"/>
      <c r="S41" s="101"/>
      <c r="T41" s="102"/>
      <c r="U41" s="103"/>
      <c r="V41" s="104"/>
      <c r="W41" s="69"/>
      <c r="X41" s="73"/>
      <c r="Y41" s="68"/>
      <c r="Z41" s="70"/>
      <c r="AA41" s="71"/>
      <c r="AB41" s="72"/>
      <c r="AC41" s="10">
        <f t="shared" si="6"/>
        <v>0</v>
      </c>
      <c r="AD41" s="11"/>
      <c r="AE41" s="61"/>
      <c r="AF41" s="12"/>
      <c r="AG41" s="12"/>
    </row>
    <row r="42" spans="1:33" ht="15" customHeight="1" thickBot="1" x14ac:dyDescent="0.3">
      <c r="A42" s="149" t="s">
        <v>85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09">
        <v>8242.3068875404861</v>
      </c>
      <c r="P42" s="111">
        <v>34.508905977034402</v>
      </c>
      <c r="Q42" s="113">
        <v>9.5858072158428911</v>
      </c>
      <c r="R42" s="109">
        <v>9134.6449399231788</v>
      </c>
      <c r="S42" s="111">
        <v>38.24493089445194</v>
      </c>
      <c r="T42" s="113">
        <v>10.623591915125541</v>
      </c>
      <c r="V42" s="115"/>
      <c r="W42" s="115"/>
      <c r="X42" s="115"/>
      <c r="Y42" s="115"/>
      <c r="Z42" s="115"/>
      <c r="AA42" s="115"/>
      <c r="AC42" s="55"/>
      <c r="AD42" s="56"/>
      <c r="AE42" s="12"/>
      <c r="AF42" s="12"/>
    </row>
    <row r="43" spans="1:33" ht="19.5" customHeight="1" thickBot="1" x14ac:dyDescent="0.3">
      <c r="A43" s="57"/>
      <c r="B43" s="14"/>
      <c r="C43" s="14"/>
      <c r="D43" s="14"/>
      <c r="E43" s="14"/>
      <c r="F43" s="14"/>
      <c r="G43" s="14"/>
      <c r="H43" s="146" t="s">
        <v>31</v>
      </c>
      <c r="I43" s="147"/>
      <c r="J43" s="147"/>
      <c r="K43" s="147"/>
      <c r="L43" s="147"/>
      <c r="M43" s="147"/>
      <c r="N43" s="148"/>
      <c r="O43" s="110"/>
      <c r="P43" s="112"/>
      <c r="Q43" s="114"/>
      <c r="R43" s="110"/>
      <c r="S43" s="112"/>
      <c r="T43" s="114"/>
      <c r="V43" s="116"/>
      <c r="W43" s="116"/>
      <c r="X43" s="116"/>
      <c r="Y43" s="116"/>
      <c r="Z43" s="116"/>
      <c r="AA43" s="116"/>
      <c r="AC43" s="58"/>
      <c r="AD43" s="58"/>
    </row>
    <row r="44" spans="1:33" ht="19.5" customHeight="1" x14ac:dyDescent="0.25">
      <c r="A44" s="47"/>
      <c r="B44" s="14"/>
      <c r="C44" s="14"/>
      <c r="D44" s="14"/>
      <c r="E44" s="14"/>
      <c r="F44" s="14"/>
      <c r="G44" s="14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116"/>
      <c r="W44" s="116"/>
      <c r="X44" s="116"/>
      <c r="Y44" s="116"/>
      <c r="Z44" s="116"/>
      <c r="AA44" s="116"/>
      <c r="AC44" s="58"/>
      <c r="AD44" s="58"/>
    </row>
    <row r="45" spans="1:33" s="20" customFormat="1" ht="30" customHeight="1" x14ac:dyDescent="0.2">
      <c r="A45" s="60"/>
      <c r="B45" s="80" t="s">
        <v>88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44"/>
      <c r="T45" s="44"/>
      <c r="U45" s="44"/>
      <c r="V45" s="116"/>
      <c r="W45" s="116"/>
      <c r="X45" s="116"/>
      <c r="Y45" s="116"/>
      <c r="Z45" s="116"/>
      <c r="AA45" s="116"/>
    </row>
    <row r="46" spans="1:33" s="20" customFormat="1" x14ac:dyDescent="0.25">
      <c r="A46" s="46"/>
      <c r="B46" s="46"/>
      <c r="C46" s="23"/>
      <c r="D46" s="47"/>
      <c r="E46" s="139" t="s">
        <v>32</v>
      </c>
      <c r="F46" s="139"/>
      <c r="G46" s="139"/>
      <c r="H46" s="139"/>
      <c r="I46" s="139"/>
      <c r="J46" s="139"/>
      <c r="K46" s="139"/>
      <c r="L46" s="139"/>
      <c r="M46" s="13"/>
      <c r="N46" s="15" t="s">
        <v>33</v>
      </c>
      <c r="P46" s="15"/>
      <c r="Q46" s="15" t="s">
        <v>34</v>
      </c>
      <c r="S46" s="45"/>
      <c r="T46" s="45"/>
      <c r="U46" s="45"/>
      <c r="V46" s="116"/>
      <c r="W46" s="116"/>
      <c r="X46" s="116"/>
      <c r="Y46" s="116"/>
      <c r="Z46" s="116"/>
      <c r="AA46" s="116"/>
    </row>
    <row r="47" spans="1:33" ht="30" customHeight="1" x14ac:dyDescent="0.25">
      <c r="B47" s="81" t="s">
        <v>89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V47" s="116"/>
      <c r="W47" s="116"/>
      <c r="X47" s="116"/>
      <c r="Y47" s="116"/>
      <c r="Z47" s="116"/>
      <c r="AA47" s="116"/>
    </row>
    <row r="48" spans="1:33" ht="21" customHeight="1" x14ac:dyDescent="0.25">
      <c r="E48" s="15" t="s">
        <v>35</v>
      </c>
      <c r="N48" s="15" t="s">
        <v>33</v>
      </c>
      <c r="Q48" s="15" t="s">
        <v>34</v>
      </c>
      <c r="V48" s="116"/>
      <c r="W48" s="116"/>
      <c r="X48" s="116"/>
      <c r="Y48" s="116"/>
      <c r="Z48" s="116"/>
      <c r="AA48" s="116"/>
    </row>
    <row r="49" spans="2:27" ht="24.75" customHeight="1" x14ac:dyDescent="0.25">
      <c r="B49" s="138" t="s">
        <v>90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16"/>
      <c r="W49" s="116"/>
      <c r="X49" s="116"/>
      <c r="Y49" s="116"/>
      <c r="Z49" s="116"/>
      <c r="AA49" s="116"/>
    </row>
    <row r="50" spans="2:27" x14ac:dyDescent="0.25">
      <c r="E50" s="15" t="s">
        <v>36</v>
      </c>
      <c r="N50" s="15" t="s">
        <v>33</v>
      </c>
      <c r="Q50" s="15" t="s">
        <v>34</v>
      </c>
    </row>
  </sheetData>
  <mergeCells count="46">
    <mergeCell ref="Q9:Q10"/>
    <mergeCell ref="G9:G10"/>
    <mergeCell ref="B7:M8"/>
    <mergeCell ref="H9:H10"/>
    <mergeCell ref="I9:I10"/>
    <mergeCell ref="J9:J10"/>
    <mergeCell ref="K9:K10"/>
    <mergeCell ref="B9:B10"/>
    <mergeCell ref="C9:C10"/>
    <mergeCell ref="T9:T10"/>
    <mergeCell ref="U9:U10"/>
    <mergeCell ref="O42:O43"/>
    <mergeCell ref="P42:P43"/>
    <mergeCell ref="L9:L10"/>
    <mergeCell ref="M9:M10"/>
    <mergeCell ref="O9:O10"/>
    <mergeCell ref="P9:P10"/>
    <mergeCell ref="H43:N43"/>
    <mergeCell ref="A42:N42"/>
    <mergeCell ref="A7:A10"/>
    <mergeCell ref="Q42:Q43"/>
    <mergeCell ref="F9:F10"/>
    <mergeCell ref="D9:D10"/>
    <mergeCell ref="E9:E10"/>
    <mergeCell ref="N8:N10"/>
    <mergeCell ref="R42:R43"/>
    <mergeCell ref="S42:S43"/>
    <mergeCell ref="T42:T43"/>
    <mergeCell ref="V42:AA49"/>
    <mergeCell ref="AB7:AB10"/>
    <mergeCell ref="Y7:Y10"/>
    <mergeCell ref="Z7:Z10"/>
    <mergeCell ref="N7:W7"/>
    <mergeCell ref="X7:X10"/>
    <mergeCell ref="V9:V10"/>
    <mergeCell ref="W9:W10"/>
    <mergeCell ref="AA7:AA10"/>
    <mergeCell ref="R9:R10"/>
    <mergeCell ref="S9:S10"/>
    <mergeCell ref="B49:U49"/>
    <mergeCell ref="E46:L46"/>
    <mergeCell ref="Y5:Z5"/>
    <mergeCell ref="K2:Z2"/>
    <mergeCell ref="J4:Y4"/>
    <mergeCell ref="J3:Y3"/>
    <mergeCell ref="U5:W5"/>
  </mergeCells>
  <printOptions verticalCentered="1"/>
  <pageMargins left="0.70866141732283472" right="0" top="0" bottom="0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opLeftCell="A4" zoomScale="80" zoomScaleNormal="80" workbookViewId="0">
      <selection activeCell="G27" sqref="G27"/>
    </sheetView>
  </sheetViews>
  <sheetFormatPr defaultColWidth="9.140625" defaultRowHeight="14.25" x14ac:dyDescent="0.2"/>
  <cols>
    <col min="1" max="1" width="23.85546875" style="20" customWidth="1"/>
    <col min="2" max="2" width="26.85546875" style="20" customWidth="1"/>
    <col min="3" max="3" width="21.140625" style="20" customWidth="1"/>
    <col min="4" max="4" width="21.42578125" style="20" customWidth="1"/>
    <col min="5" max="5" width="22" style="20" customWidth="1"/>
    <col min="6" max="14" width="12.7109375" style="20" customWidth="1"/>
    <col min="15" max="15" width="20.140625" style="20" customWidth="1"/>
    <col min="16" max="16384" width="9.140625" style="20"/>
  </cols>
  <sheetData>
    <row r="1" spans="1:34" ht="15" x14ac:dyDescent="0.2">
      <c r="A1" s="170"/>
      <c r="B1" s="170"/>
    </row>
    <row r="2" spans="1:34" ht="15" x14ac:dyDescent="0.25">
      <c r="A2" s="171" t="s">
        <v>78</v>
      </c>
      <c r="B2" s="171"/>
      <c r="C2" s="171"/>
      <c r="D2" s="171"/>
      <c r="E2" s="171"/>
      <c r="F2" s="21"/>
      <c r="G2" s="22"/>
      <c r="H2" s="22"/>
      <c r="I2" s="22"/>
      <c r="J2" s="22"/>
      <c r="K2" s="22"/>
    </row>
    <row r="3" spans="1:34" ht="15.75" thickBot="1" x14ac:dyDescent="0.3">
      <c r="A3" s="23"/>
      <c r="B3" s="23"/>
      <c r="C3" s="23"/>
      <c r="D3" s="23"/>
      <c r="E3" s="23"/>
      <c r="F3" s="23"/>
    </row>
    <row r="4" spans="1:34" ht="34.5" customHeight="1" thickBot="1" x14ac:dyDescent="0.3">
      <c r="A4" s="172" t="s">
        <v>40</v>
      </c>
      <c r="B4" s="172" t="s">
        <v>41</v>
      </c>
      <c r="C4" s="174" t="s">
        <v>42</v>
      </c>
      <c r="D4" s="175"/>
      <c r="E4" s="176"/>
      <c r="F4" s="23"/>
    </row>
    <row r="5" spans="1:34" ht="24" customHeight="1" thickBot="1" x14ac:dyDescent="0.3">
      <c r="A5" s="173"/>
      <c r="B5" s="173"/>
      <c r="C5" s="24" t="s">
        <v>43</v>
      </c>
      <c r="D5" s="25" t="s">
        <v>44</v>
      </c>
      <c r="E5" s="24" t="s">
        <v>45</v>
      </c>
      <c r="F5" s="23"/>
    </row>
    <row r="6" spans="1:34" ht="20.100000000000001" customHeight="1" thickBot="1" x14ac:dyDescent="0.3">
      <c r="A6" s="167" t="s">
        <v>49</v>
      </c>
      <c r="B6" s="26" t="s">
        <v>50</v>
      </c>
      <c r="C6" s="27">
        <v>38.245456084477851</v>
      </c>
      <c r="D6" s="28">
        <v>9134.7703794075878</v>
      </c>
      <c r="E6" s="29">
        <v>10.623737801243847</v>
      </c>
      <c r="F6" s="23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 ht="20.100000000000001" customHeight="1" thickBot="1" x14ac:dyDescent="0.3">
      <c r="A7" s="168"/>
      <c r="B7" s="30" t="s">
        <v>51</v>
      </c>
      <c r="C7" s="31">
        <v>38.245914846116868</v>
      </c>
      <c r="D7" s="32">
        <v>9134.8799527441442</v>
      </c>
      <c r="E7" s="29">
        <v>10.623865235032463</v>
      </c>
      <c r="F7" s="23"/>
    </row>
    <row r="8" spans="1:34" ht="20.100000000000001" customHeight="1" thickBot="1" x14ac:dyDescent="0.3">
      <c r="A8" s="168"/>
      <c r="B8" s="26" t="s">
        <v>52</v>
      </c>
      <c r="C8" s="27">
        <v>38.245122039675671</v>
      </c>
      <c r="D8" s="28">
        <v>9134.6905941761706</v>
      </c>
      <c r="E8" s="29">
        <v>10.62364501102102</v>
      </c>
      <c r="F8" s="23"/>
      <c r="H8" s="62"/>
    </row>
    <row r="9" spans="1:34" ht="20.100000000000001" customHeight="1" thickBot="1" x14ac:dyDescent="0.3">
      <c r="A9" s="168"/>
      <c r="B9" s="30" t="s">
        <v>53</v>
      </c>
      <c r="C9" s="31">
        <v>38.245077396799722</v>
      </c>
      <c r="D9" s="32">
        <v>9134.6799314082873</v>
      </c>
      <c r="E9" s="29">
        <v>10.623632610222145</v>
      </c>
      <c r="F9" s="23"/>
      <c r="H9" s="62"/>
    </row>
    <row r="10" spans="1:34" ht="20.100000000000001" customHeight="1" thickBot="1" x14ac:dyDescent="0.3">
      <c r="A10" s="168"/>
      <c r="B10" s="26" t="s">
        <v>54</v>
      </c>
      <c r="C10" s="27">
        <v>38.24391897922311</v>
      </c>
      <c r="D10" s="28">
        <v>9134.4032481196245</v>
      </c>
      <c r="E10" s="29">
        <v>10.623310827561975</v>
      </c>
      <c r="F10" s="23"/>
      <c r="H10" s="62"/>
    </row>
    <row r="11" spans="1:34" ht="20.100000000000001" customHeight="1" thickBot="1" x14ac:dyDescent="0.3">
      <c r="A11" s="168"/>
      <c r="B11" s="30" t="s">
        <v>55</v>
      </c>
      <c r="C11" s="31">
        <v>38.244432761328746</v>
      </c>
      <c r="D11" s="32">
        <v>9134.5259628690492</v>
      </c>
      <c r="E11" s="29">
        <v>10.62345354481354</v>
      </c>
      <c r="F11" s="23"/>
      <c r="H11" s="62"/>
    </row>
    <row r="12" spans="1:34" ht="20.100000000000001" customHeight="1" thickBot="1" x14ac:dyDescent="0.3">
      <c r="A12" s="168"/>
      <c r="B12" s="26" t="s">
        <v>56</v>
      </c>
      <c r="C12" s="27">
        <v>38.244997889402669</v>
      </c>
      <c r="D12" s="28">
        <v>9134.6609413924816</v>
      </c>
      <c r="E12" s="29">
        <v>10.623610524834074</v>
      </c>
      <c r="F12" s="23"/>
      <c r="H12" s="62"/>
    </row>
    <row r="13" spans="1:34" ht="20.100000000000001" customHeight="1" thickBot="1" x14ac:dyDescent="0.3">
      <c r="A13" s="168"/>
      <c r="B13" s="30" t="s">
        <v>57</v>
      </c>
      <c r="C13" s="31">
        <v>38.244933601342687</v>
      </c>
      <c r="D13" s="32">
        <v>9134.6455864529362</v>
      </c>
      <c r="E13" s="29">
        <v>10.623592667039635</v>
      </c>
      <c r="F13" s="23"/>
      <c r="H13" s="62"/>
    </row>
    <row r="14" spans="1:34" ht="20.100000000000001" customHeight="1" thickBot="1" x14ac:dyDescent="0.3">
      <c r="A14" s="168"/>
      <c r="B14" s="26" t="s">
        <v>59</v>
      </c>
      <c r="C14" s="27">
        <v>38.243885075976813</v>
      </c>
      <c r="D14" s="28">
        <v>9134.39515046825</v>
      </c>
      <c r="E14" s="29">
        <v>10.623301409993559</v>
      </c>
      <c r="F14" s="23"/>
      <c r="H14" s="62"/>
    </row>
    <row r="15" spans="1:34" ht="20.100000000000001" customHeight="1" thickBot="1" x14ac:dyDescent="0.3">
      <c r="A15" s="168"/>
      <c r="B15" s="30" t="s">
        <v>58</v>
      </c>
      <c r="C15" s="33">
        <v>38.24527283623231</v>
      </c>
      <c r="D15" s="32">
        <v>9134.7266113154583</v>
      </c>
      <c r="E15" s="29">
        <v>10.623686898953419</v>
      </c>
      <c r="F15" s="23"/>
      <c r="H15" s="62"/>
    </row>
    <row r="16" spans="1:34" ht="20.100000000000001" customHeight="1" thickBot="1" x14ac:dyDescent="0.3">
      <c r="A16" s="168"/>
      <c r="B16" s="34" t="s">
        <v>60</v>
      </c>
      <c r="C16" s="29">
        <v>38.243997984449202</v>
      </c>
      <c r="D16" s="35">
        <v>9134.4221181939556</v>
      </c>
      <c r="E16" s="29">
        <v>10.623332773458111</v>
      </c>
      <c r="F16" s="23"/>
      <c r="H16" s="62"/>
    </row>
    <row r="17" spans="1:8" ht="20.100000000000001" customHeight="1" thickBot="1" x14ac:dyDescent="0.3">
      <c r="A17" s="168"/>
      <c r="B17" s="36" t="s">
        <v>61</v>
      </c>
      <c r="C17" s="37">
        <v>38.245475475390187</v>
      </c>
      <c r="D17" s="32">
        <v>9134.7750108474975</v>
      </c>
      <c r="E17" s="29">
        <v>10.623743187608385</v>
      </c>
      <c r="F17" s="23"/>
      <c r="H17" s="62"/>
    </row>
    <row r="18" spans="1:8" ht="20.100000000000001" customHeight="1" thickBot="1" x14ac:dyDescent="0.3">
      <c r="A18" s="168"/>
      <c r="B18" s="36" t="s">
        <v>62</v>
      </c>
      <c r="C18" s="29">
        <v>38.244798630416128</v>
      </c>
      <c r="D18" s="38">
        <v>9134.6133492005065</v>
      </c>
      <c r="E18" s="29">
        <v>10.623555175115591</v>
      </c>
      <c r="F18" s="23"/>
      <c r="H18" s="62"/>
    </row>
    <row r="19" spans="1:8" ht="20.100000000000001" customHeight="1" thickBot="1" x14ac:dyDescent="0.3">
      <c r="A19" s="168"/>
      <c r="B19" s="26" t="s">
        <v>63</v>
      </c>
      <c r="C19" s="27">
        <v>38.244831161299743</v>
      </c>
      <c r="D19" s="28">
        <v>9134.6211190686827</v>
      </c>
      <c r="E19" s="29">
        <v>10.62356421147215</v>
      </c>
      <c r="F19" s="23"/>
      <c r="H19" s="62"/>
    </row>
    <row r="20" spans="1:8" ht="20.100000000000001" customHeight="1" thickBot="1" x14ac:dyDescent="0.3">
      <c r="A20" s="168"/>
      <c r="B20" s="30" t="s">
        <v>64</v>
      </c>
      <c r="C20" s="31">
        <v>38.244862084899474</v>
      </c>
      <c r="D20" s="32">
        <v>9134.6285050436909</v>
      </c>
      <c r="E20" s="29">
        <v>10.623572801360964</v>
      </c>
      <c r="F20" s="23"/>
      <c r="H20" s="62"/>
    </row>
    <row r="21" spans="1:8" ht="20.100000000000001" customHeight="1" thickBot="1" x14ac:dyDescent="0.3">
      <c r="A21" s="168"/>
      <c r="B21" s="26" t="s">
        <v>65</v>
      </c>
      <c r="C21" s="27">
        <v>38.244573800328517</v>
      </c>
      <c r="D21" s="28">
        <v>9134.5596494558849</v>
      </c>
      <c r="E21" s="29">
        <v>10.623492722313477</v>
      </c>
      <c r="F21" s="23"/>
      <c r="H21" s="62"/>
    </row>
    <row r="22" spans="1:8" ht="20.100000000000001" customHeight="1" thickBot="1" x14ac:dyDescent="0.3">
      <c r="A22" s="168"/>
      <c r="B22" s="30" t="s">
        <v>66</v>
      </c>
      <c r="C22" s="31">
        <v>38.245709945105531</v>
      </c>
      <c r="D22" s="32">
        <v>9134.8310129776819</v>
      </c>
      <c r="E22" s="29">
        <v>10.623808318084869</v>
      </c>
      <c r="F22" s="23"/>
      <c r="H22" s="62"/>
    </row>
    <row r="23" spans="1:8" ht="20.100000000000001" customHeight="1" thickBot="1" x14ac:dyDescent="0.3">
      <c r="A23" s="168"/>
      <c r="B23" s="26" t="s">
        <v>67</v>
      </c>
      <c r="C23" s="27">
        <v>38.246269254533743</v>
      </c>
      <c r="D23" s="28">
        <v>9134.9646017414416</v>
      </c>
      <c r="E23" s="29">
        <v>10.623963681814928</v>
      </c>
      <c r="F23" s="23"/>
      <c r="H23" s="62"/>
    </row>
    <row r="24" spans="1:8" ht="20.100000000000001" customHeight="1" thickBot="1" x14ac:dyDescent="0.3">
      <c r="A24" s="168"/>
      <c r="B24" s="30" t="s">
        <v>68</v>
      </c>
      <c r="C24" s="31">
        <v>38.244589465671822</v>
      </c>
      <c r="D24" s="32">
        <v>9134.5633910589058</v>
      </c>
      <c r="E24" s="29">
        <v>10.623497073797727</v>
      </c>
      <c r="F24" s="23"/>
      <c r="H24" s="62"/>
    </row>
    <row r="25" spans="1:8" ht="20.100000000000001" customHeight="1" thickBot="1" x14ac:dyDescent="0.3">
      <c r="A25" s="168"/>
      <c r="B25" s="26" t="s">
        <v>69</v>
      </c>
      <c r="C25" s="27">
        <v>38.244658319216541</v>
      </c>
      <c r="D25" s="28">
        <v>9134.5798364457623</v>
      </c>
      <c r="E25" s="29">
        <v>10.623516199782372</v>
      </c>
      <c r="F25" s="23"/>
      <c r="H25" s="62"/>
    </row>
    <row r="26" spans="1:8" ht="20.100000000000001" customHeight="1" thickBot="1" x14ac:dyDescent="0.3">
      <c r="A26" s="168"/>
      <c r="B26" s="30" t="s">
        <v>70</v>
      </c>
      <c r="C26" s="31">
        <v>38.245258571239404</v>
      </c>
      <c r="D26" s="32">
        <v>9134.7232041803891</v>
      </c>
      <c r="E26" s="29">
        <v>10.62368293645539</v>
      </c>
      <c r="F26" s="23"/>
      <c r="H26" s="62"/>
    </row>
    <row r="27" spans="1:8" ht="20.100000000000001" customHeight="1" thickBot="1" x14ac:dyDescent="0.3">
      <c r="A27" s="168"/>
      <c r="B27" s="26" t="s">
        <v>71</v>
      </c>
      <c r="C27" s="27">
        <v>38.245282950740346</v>
      </c>
      <c r="D27" s="28">
        <v>9134.7290271242346</v>
      </c>
      <c r="E27" s="29">
        <v>10.623689708538985</v>
      </c>
      <c r="F27" s="23"/>
      <c r="H27" s="62"/>
    </row>
    <row r="28" spans="1:8" ht="20.100000000000001" customHeight="1" thickBot="1" x14ac:dyDescent="0.3">
      <c r="A28" s="168"/>
      <c r="B28" s="30" t="s">
        <v>72</v>
      </c>
      <c r="C28" s="33">
        <v>38.24545241429086</v>
      </c>
      <c r="D28" s="32">
        <v>9134.7695027984737</v>
      </c>
      <c r="E28" s="29">
        <v>10.623736781747461</v>
      </c>
      <c r="F28" s="23"/>
      <c r="H28" s="62"/>
    </row>
    <row r="29" spans="1:8" ht="20.100000000000001" customHeight="1" thickBot="1" x14ac:dyDescent="0.3">
      <c r="A29" s="169"/>
      <c r="B29" s="34" t="s">
        <v>73</v>
      </c>
      <c r="C29" s="29">
        <v>38.245208246326541</v>
      </c>
      <c r="D29" s="38">
        <v>9134.7111842812847</v>
      </c>
      <c r="E29" s="29">
        <v>10.623668957312928</v>
      </c>
      <c r="F29" s="23"/>
      <c r="H29" s="62"/>
    </row>
    <row r="30" spans="1:8" ht="33" customHeight="1" thickBot="1" x14ac:dyDescent="0.3">
      <c r="A30" s="165" t="s">
        <v>77</v>
      </c>
      <c r="B30" s="166"/>
      <c r="C30" s="39">
        <v>38.24493089445194</v>
      </c>
      <c r="D30" s="40">
        <v>9134.6449399231788</v>
      </c>
      <c r="E30" s="41">
        <v>10.623591915125539</v>
      </c>
      <c r="F30" s="23"/>
      <c r="H30" s="62"/>
    </row>
    <row r="31" spans="1:8" ht="15" x14ac:dyDescent="0.25">
      <c r="A31" s="23"/>
      <c r="B31" s="23"/>
      <c r="C31" s="23"/>
      <c r="D31" s="23"/>
      <c r="E31" s="23"/>
      <c r="F31" s="23"/>
      <c r="H31" s="62"/>
    </row>
    <row r="32" spans="1:8" ht="15" x14ac:dyDescent="0.25">
      <c r="A32" s="23"/>
      <c r="B32" s="23"/>
      <c r="C32" s="23"/>
      <c r="D32" s="23"/>
      <c r="E32" s="23"/>
      <c r="F32" s="23"/>
    </row>
    <row r="33" spans="1:27" ht="15" x14ac:dyDescent="0.25">
      <c r="A33" s="23"/>
      <c r="B33" s="23"/>
      <c r="C33" s="23"/>
      <c r="D33" s="23"/>
      <c r="E33" s="23"/>
      <c r="F33" s="23"/>
    </row>
    <row r="34" spans="1:27" ht="15.75" x14ac:dyDescent="0.2">
      <c r="A34" s="42" t="s">
        <v>91</v>
      </c>
      <c r="B34" s="42"/>
      <c r="C34" s="42"/>
      <c r="D34" s="42"/>
      <c r="E34" s="43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5"/>
    </row>
    <row r="35" spans="1:27" ht="15" x14ac:dyDescent="0.25">
      <c r="A35" s="46" t="s">
        <v>32</v>
      </c>
      <c r="B35" s="23"/>
      <c r="C35" s="47"/>
      <c r="D35" s="46" t="s">
        <v>33</v>
      </c>
      <c r="E35" s="46" t="s">
        <v>34</v>
      </c>
      <c r="F35" s="46" t="s">
        <v>46</v>
      </c>
      <c r="G35" s="13"/>
      <c r="H35" s="13"/>
      <c r="I35" s="45"/>
      <c r="J35" s="13"/>
      <c r="K35" s="13"/>
      <c r="L35" s="13"/>
      <c r="M35" s="13"/>
      <c r="N35" s="45"/>
      <c r="O35" s="13"/>
      <c r="P35" s="13"/>
      <c r="Q35" s="45"/>
      <c r="R35" s="45"/>
      <c r="S35" s="45"/>
      <c r="T35" s="45"/>
      <c r="U35" s="45"/>
      <c r="V35" s="13"/>
      <c r="W35" s="13"/>
      <c r="X35" s="13"/>
      <c r="Y35" s="13"/>
      <c r="Z35" s="13"/>
      <c r="AA35" s="45"/>
    </row>
    <row r="36" spans="1:27" ht="25.5" customHeight="1" x14ac:dyDescent="0.2">
      <c r="A36" s="42" t="s">
        <v>92</v>
      </c>
      <c r="B36" s="42"/>
      <c r="C36" s="42"/>
      <c r="D36" s="43"/>
      <c r="E36" s="43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/>
    </row>
    <row r="37" spans="1:27" ht="15" x14ac:dyDescent="0.25">
      <c r="A37" s="46" t="s">
        <v>47</v>
      </c>
      <c r="B37" s="23"/>
      <c r="C37" s="47"/>
      <c r="D37" s="46" t="s">
        <v>33</v>
      </c>
      <c r="E37" s="46" t="s">
        <v>34</v>
      </c>
      <c r="F37" s="46" t="s">
        <v>46</v>
      </c>
      <c r="G37" s="13"/>
      <c r="H37" s="13"/>
      <c r="I37" s="13"/>
      <c r="J37" s="13"/>
      <c r="K37" s="13"/>
      <c r="L37" s="13"/>
      <c r="M37" s="13"/>
      <c r="N37" s="45"/>
      <c r="O37" s="13"/>
      <c r="P37" s="13"/>
      <c r="Q37" s="46"/>
      <c r="R37" s="13"/>
      <c r="S37" s="13"/>
      <c r="T37" s="13"/>
      <c r="U37" s="46"/>
      <c r="V37" s="13"/>
      <c r="W37" s="13"/>
      <c r="X37" s="13"/>
      <c r="Y37" s="13"/>
      <c r="Z37" s="13"/>
      <c r="AA37" s="45"/>
    </row>
    <row r="38" spans="1:27" ht="26.25" customHeight="1" x14ac:dyDescent="0.2">
      <c r="A38" s="48" t="s">
        <v>93</v>
      </c>
      <c r="B38" s="48"/>
      <c r="C38" s="48"/>
      <c r="D38" s="48"/>
      <c r="E38" s="49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45"/>
    </row>
    <row r="39" spans="1:27" ht="15" x14ac:dyDescent="0.25">
      <c r="A39" s="46" t="s">
        <v>48</v>
      </c>
      <c r="B39" s="23"/>
      <c r="C39" s="47"/>
      <c r="D39" s="46" t="s">
        <v>33</v>
      </c>
      <c r="E39" s="46" t="s">
        <v>34</v>
      </c>
      <c r="F39" s="46" t="s">
        <v>46</v>
      </c>
      <c r="G39" s="13"/>
      <c r="H39" s="13"/>
      <c r="I39" s="13"/>
      <c r="J39" s="13"/>
      <c r="K39" s="13"/>
      <c r="L39" s="13"/>
      <c r="M39" s="13"/>
      <c r="N39" s="45"/>
      <c r="O39" s="13"/>
      <c r="P39" s="13"/>
      <c r="Q39" s="46"/>
      <c r="R39" s="13"/>
      <c r="S39" s="13"/>
      <c r="T39" s="13"/>
      <c r="U39" s="46"/>
      <c r="V39" s="13"/>
      <c r="W39" s="13"/>
      <c r="X39" s="13"/>
      <c r="Y39" s="13"/>
      <c r="Z39" s="13"/>
      <c r="AA39" s="45"/>
    </row>
    <row r="40" spans="1:27" ht="15.75" thickBot="1" x14ac:dyDescent="0.3">
      <c r="A40" s="51"/>
      <c r="B40" s="51"/>
      <c r="C40" s="51"/>
      <c r="D40" s="51"/>
      <c r="E40" s="51"/>
      <c r="F40" s="5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45"/>
    </row>
  </sheetData>
  <mergeCells count="7">
    <mergeCell ref="A30:B30"/>
    <mergeCell ref="A6:A29"/>
    <mergeCell ref="A1:B1"/>
    <mergeCell ref="A2:E2"/>
    <mergeCell ref="A4:A5"/>
    <mergeCell ref="B4:B5"/>
    <mergeCell ref="C4:E4"/>
  </mergeCells>
  <printOptions horizontalCentered="1" verticalCentered="1"/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Company>PTG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Романык Ирина Евгеньевна</cp:lastModifiedBy>
  <cp:lastPrinted>2017-03-01T08:34:11Z</cp:lastPrinted>
  <dcterms:created xsi:type="dcterms:W3CDTF">2016-11-01T07:39:48Z</dcterms:created>
  <dcterms:modified xsi:type="dcterms:W3CDTF">2017-05-04T13:49:28Z</dcterms:modified>
</cp:coreProperties>
</file>